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2.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3.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https://d.docs.live.net/a14a1b338b6365f3/COVID-19 倫理申請/●最新● 日産婦版/"/>
    </mc:Choice>
  </mc:AlternateContent>
  <xr:revisionPtr revIDLastSave="23" documentId="8_{F1A3E321-3782-A848-8E23-211D386C8A5A}" xr6:coauthVersionLast="47" xr6:coauthVersionMax="47" xr10:uidLastSave="{7946DE5E-EEB3-E24D-9FB0-36E887CABD14}"/>
  <bookViews>
    <workbookView xWindow="0" yWindow="760" windowWidth="34560" windowHeight="20460" activeTab="1" xr2:uid="{00000000-000D-0000-FFFF-FFFF00000000}"/>
  </bookViews>
  <sheets>
    <sheet name="(1) 診断まで" sheetId="7" r:id="rId1"/>
    <sheet name="（2）入院中経過" sheetId="3" r:id="rId2"/>
    <sheet name="(3)分娩情報ほか" sheetId="5" r:id="rId3"/>
    <sheet name="登録票送付先" sheetId="6" r:id="rId4"/>
    <sheet name="テータ書きだし用" sheetId="2" r:id="rId5"/>
    <sheet name="テータ書きだし用 (2)" sheetId="11" r:id="rId6"/>
  </sheets>
  <definedNames>
    <definedName name="_xlnm.Print_Area" localSheetId="0">'(1) 診断まで'!$A$1:$I$107</definedName>
    <definedName name="_xlnm.Print_Area" localSheetId="1">'（2）入院中経過'!$A$1:$BH$127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5" i="5" l="1"/>
  <c r="Y116" i="3"/>
  <c r="R18" i="3"/>
  <c r="C8" i="3"/>
  <c r="D8" i="3"/>
  <c r="E8" i="3"/>
  <c r="F8" i="3"/>
  <c r="G8" i="3"/>
  <c r="W79" i="7" l="1"/>
  <c r="X79" i="7"/>
  <c r="J110" i="7"/>
  <c r="B242" i="11"/>
  <c r="B240" i="11"/>
  <c r="B238" i="11"/>
  <c r="B236" i="11"/>
  <c r="B235" i="11"/>
  <c r="B230" i="11"/>
  <c r="B229" i="11"/>
  <c r="B228" i="11"/>
  <c r="B227" i="11"/>
  <c r="B226" i="11"/>
  <c r="B225" i="11"/>
  <c r="B224" i="11"/>
  <c r="B223" i="11"/>
  <c r="B222" i="11"/>
  <c r="B221" i="11"/>
  <c r="B220" i="11"/>
  <c r="B219" i="11"/>
  <c r="B218" i="11"/>
  <c r="B217" i="11"/>
  <c r="B216" i="11"/>
  <c r="B215" i="11"/>
  <c r="B214" i="11"/>
  <c r="B213" i="11"/>
  <c r="B212" i="11"/>
  <c r="B211" i="11"/>
  <c r="B210" i="11"/>
  <c r="B208" i="11"/>
  <c r="B207" i="11"/>
  <c r="B206" i="11"/>
  <c r="B204" i="11"/>
  <c r="B203" i="11"/>
  <c r="B202" i="11"/>
  <c r="B201" i="11"/>
  <c r="B200" i="11"/>
  <c r="B199" i="11"/>
  <c r="B198" i="11"/>
  <c r="B197" i="11"/>
  <c r="B195" i="11"/>
  <c r="B193" i="11"/>
  <c r="B191" i="11"/>
  <c r="B188" i="11"/>
  <c r="B186" i="11"/>
  <c r="B185" i="11"/>
  <c r="B184" i="11"/>
  <c r="B183" i="11"/>
  <c r="B182" i="11"/>
  <c r="B181" i="11"/>
  <c r="B180" i="11"/>
  <c r="B179" i="11"/>
  <c r="B178" i="11"/>
  <c r="B177" i="11"/>
  <c r="B176" i="11"/>
  <c r="B175" i="11"/>
  <c r="B174" i="11"/>
  <c r="B169" i="11"/>
  <c r="B165" i="11"/>
  <c r="B163" i="11"/>
  <c r="B160" i="11"/>
  <c r="B158" i="11"/>
  <c r="B156" i="11"/>
  <c r="B155" i="11"/>
  <c r="C152" i="11"/>
  <c r="C151" i="11"/>
  <c r="C150" i="11"/>
  <c r="C149" i="11"/>
  <c r="C148" i="11"/>
  <c r="C147" i="11"/>
  <c r="C146" i="11"/>
  <c r="C145" i="11"/>
  <c r="C144" i="11"/>
  <c r="C143" i="11"/>
  <c r="B69" i="11"/>
  <c r="B65" i="11"/>
  <c r="B61" i="11"/>
  <c r="B161" i="11" s="1"/>
  <c r="B59" i="11"/>
  <c r="B58" i="11"/>
  <c r="B57" i="11"/>
  <c r="B55" i="11"/>
  <c r="B53" i="11"/>
  <c r="B52" i="11"/>
  <c r="B50" i="11"/>
  <c r="B45" i="11"/>
  <c r="B40" i="11"/>
  <c r="B38" i="11"/>
  <c r="B37" i="11"/>
  <c r="B36" i="11"/>
  <c r="B35" i="11"/>
  <c r="B34" i="11"/>
  <c r="B33" i="11"/>
  <c r="B32" i="11"/>
  <c r="B31" i="11"/>
  <c r="B30" i="11"/>
  <c r="B29" i="11"/>
  <c r="B28" i="11"/>
  <c r="B27" i="11"/>
  <c r="B26" i="11"/>
  <c r="B25" i="11"/>
  <c r="B24" i="11"/>
  <c r="B23" i="11"/>
  <c r="B22" i="11"/>
  <c r="B21" i="11"/>
  <c r="B20" i="11"/>
  <c r="B19" i="11"/>
  <c r="B18" i="11"/>
  <c r="B17" i="11"/>
  <c r="B16" i="11"/>
  <c r="B15" i="11"/>
  <c r="B14" i="11"/>
  <c r="B13" i="11"/>
  <c r="A12" i="11"/>
  <c r="B11" i="11"/>
  <c r="A11" i="11"/>
  <c r="B10" i="11"/>
  <c r="A10" i="11"/>
  <c r="B9" i="11"/>
  <c r="A9" i="11"/>
  <c r="A8" i="11"/>
  <c r="B7" i="11"/>
  <c r="A7" i="11"/>
  <c r="B6" i="11"/>
  <c r="A6" i="11"/>
  <c r="B4" i="11"/>
  <c r="A4" i="11"/>
  <c r="B3" i="11"/>
  <c r="A3" i="11"/>
  <c r="B2" i="11"/>
  <c r="A2" i="11"/>
  <c r="B1" i="11"/>
  <c r="A1" i="11"/>
  <c r="A161" i="11"/>
  <c r="B187" i="11" l="1"/>
  <c r="B46" i="11"/>
  <c r="B48" i="11" s="1"/>
  <c r="B49" i="11" s="1"/>
  <c r="B70" i="11"/>
  <c r="B71" i="11" s="1"/>
  <c r="B72" i="11" s="1"/>
  <c r="B41" i="11"/>
  <c r="B43" i="11" s="1"/>
  <c r="B44" i="11" s="1"/>
  <c r="B12" i="11"/>
  <c r="B170" i="11"/>
  <c r="B63" i="2"/>
  <c r="B65" i="2"/>
  <c r="B59" i="2"/>
  <c r="B55" i="2"/>
  <c r="B47" i="2"/>
  <c r="B53" i="2"/>
  <c r="B52" i="2"/>
  <c r="B50" i="2"/>
  <c r="B48" i="2"/>
  <c r="B43" i="2"/>
  <c r="B44" i="2" s="1"/>
  <c r="B40" i="2"/>
  <c r="B41" i="2" s="1"/>
  <c r="B38" i="2"/>
  <c r="B37" i="2"/>
  <c r="B36" i="2"/>
  <c r="B35" i="2"/>
  <c r="B34" i="2"/>
  <c r="B33" i="2"/>
  <c r="B32" i="2"/>
  <c r="B31" i="2"/>
  <c r="B30" i="2"/>
  <c r="B29" i="2"/>
  <c r="B28" i="2"/>
  <c r="B27" i="2"/>
  <c r="B26" i="2"/>
  <c r="B25" i="2"/>
  <c r="B24" i="2"/>
  <c r="B23" i="2"/>
  <c r="B22" i="2"/>
  <c r="B21" i="2"/>
  <c r="B20" i="2"/>
  <c r="B19" i="2"/>
  <c r="B18" i="2"/>
  <c r="B17" i="2"/>
  <c r="B16" i="2"/>
  <c r="B15" i="2"/>
  <c r="B14" i="2"/>
  <c r="B13" i="2"/>
  <c r="F11" i="2"/>
  <c r="B11" i="2"/>
  <c r="B12" i="2" s="1"/>
  <c r="B23" i="7" s="1"/>
  <c r="B10" i="2"/>
  <c r="B9" i="2"/>
  <c r="B8" i="2"/>
  <c r="B7" i="2"/>
  <c r="B6" i="2"/>
  <c r="B5" i="2"/>
  <c r="B4" i="2"/>
  <c r="B3" i="2"/>
  <c r="B2" i="2"/>
  <c r="B1" i="2"/>
  <c r="A12" i="2"/>
  <c r="A11" i="2"/>
  <c r="A10" i="2"/>
  <c r="A9" i="2"/>
  <c r="A8" i="2"/>
  <c r="A7" i="2"/>
  <c r="A6" i="2"/>
  <c r="A4" i="2"/>
  <c r="A3" i="2"/>
  <c r="A1" i="2"/>
  <c r="A2" i="2"/>
  <c r="B64" i="2" l="1"/>
  <c r="C64" i="2" s="1"/>
  <c r="B4" i="3" s="1"/>
  <c r="B172" i="11"/>
  <c r="B173" i="11" s="1"/>
  <c r="C41" i="2"/>
  <c r="C44" i="2"/>
  <c r="J73" i="7"/>
  <c r="K75" i="7" a="1"/>
  <c r="K75" i="7" s="1"/>
  <c r="K79" i="7"/>
  <c r="L79" i="7"/>
  <c r="M79" i="7"/>
  <c r="N79" i="7"/>
  <c r="O79" i="7"/>
  <c r="P79" i="7"/>
  <c r="Q79" i="7"/>
  <c r="R79" i="7"/>
  <c r="S79" i="7"/>
  <c r="T79" i="7"/>
  <c r="U79" i="7"/>
  <c r="V79" i="7"/>
  <c r="K86" i="7"/>
  <c r="L86" i="7"/>
  <c r="M86" i="7"/>
  <c r="N86" i="7"/>
  <c r="O86" i="7"/>
  <c r="P86" i="7"/>
  <c r="Q86" i="7"/>
  <c r="R86" i="7"/>
  <c r="S86" i="7"/>
  <c r="T86" i="7"/>
  <c r="V86" i="7"/>
  <c r="W86" i="7"/>
  <c r="K89" i="7"/>
  <c r="L89" i="7"/>
  <c r="M89" i="7"/>
  <c r="N89" i="7"/>
  <c r="O89" i="7"/>
  <c r="P89" i="7"/>
  <c r="Q89" i="7"/>
  <c r="R89" i="7"/>
  <c r="S89" i="7"/>
  <c r="J98" i="7"/>
  <c r="K98" i="7" s="1"/>
  <c r="J99" i="7"/>
  <c r="K99" i="7"/>
  <c r="J100" i="7"/>
  <c r="K100" i="7"/>
  <c r="J101" i="7"/>
  <c r="K101" i="7"/>
  <c r="K102" i="7"/>
  <c r="K104" i="7" a="1"/>
  <c r="K104" i="7" s="1"/>
  <c r="J105" i="7"/>
  <c r="K105" i="7" a="1"/>
  <c r="K105" i="7" s="1"/>
  <c r="J106" i="7"/>
  <c r="T82" i="5"/>
  <c r="B113" i="2"/>
  <c r="B112" i="2"/>
  <c r="B111" i="2"/>
  <c r="B112" i="5"/>
  <c r="A43" i="2"/>
  <c r="U82" i="5"/>
  <c r="L82" i="5"/>
  <c r="M82" i="5"/>
  <c r="N82" i="5"/>
  <c r="O82" i="5"/>
  <c r="P82" i="5"/>
  <c r="Q82" i="5"/>
  <c r="R82" i="5"/>
  <c r="S82" i="5"/>
  <c r="V82" i="5"/>
  <c r="W82" i="5"/>
  <c r="X82" i="5"/>
  <c r="Y82" i="5"/>
  <c r="K82" i="5"/>
  <c r="B144" i="2"/>
  <c r="L88" i="5"/>
  <c r="M88" i="5"/>
  <c r="O88" i="5"/>
  <c r="K88" i="5"/>
  <c r="N88" i="5"/>
  <c r="P88" i="5"/>
  <c r="B142" i="2"/>
  <c r="B147" i="2"/>
  <c r="B146" i="2"/>
  <c r="L91" i="5"/>
  <c r="O91" i="5"/>
  <c r="P91" i="5"/>
  <c r="K91" i="5"/>
  <c r="M91" i="5"/>
  <c r="N91" i="5"/>
  <c r="B141" i="2"/>
  <c r="O32" i="5"/>
  <c r="U17" i="5"/>
  <c r="P17" i="5"/>
  <c r="K17" i="5"/>
  <c r="R17" i="5"/>
  <c r="L17" i="5"/>
  <c r="M17" i="5"/>
  <c r="N17" i="5"/>
  <c r="O17" i="5"/>
  <c r="Q17" i="5"/>
  <c r="T17" i="5"/>
  <c r="B102" i="2"/>
  <c r="M32" i="5"/>
  <c r="L32" i="5"/>
  <c r="K32" i="5"/>
  <c r="N32" i="5"/>
  <c r="B100" i="2"/>
  <c r="K25" i="5"/>
  <c r="L25" i="5"/>
  <c r="M25" i="5"/>
  <c r="N25" i="5"/>
  <c r="O25" i="5"/>
  <c r="P25" i="5"/>
  <c r="Q25" i="5"/>
  <c r="R25" i="5"/>
  <c r="S25" i="5"/>
  <c r="T25" i="5"/>
  <c r="U25" i="5"/>
  <c r="V25" i="5"/>
  <c r="W25" i="5"/>
  <c r="B98" i="2"/>
  <c r="K21" i="5"/>
  <c r="P21" i="5"/>
  <c r="L21" i="5"/>
  <c r="Q21" i="5"/>
  <c r="M21" i="5"/>
  <c r="R21" i="5"/>
  <c r="S21" i="5"/>
  <c r="N21" i="5"/>
  <c r="O21" i="5"/>
  <c r="B96" i="2"/>
  <c r="B94" i="2"/>
  <c r="B93" i="2"/>
  <c r="K42" i="5"/>
  <c r="L42" i="5"/>
  <c r="M42" i="5"/>
  <c r="N42" i="5"/>
  <c r="O42" i="5"/>
  <c r="P42" i="5"/>
  <c r="Q42" i="5"/>
  <c r="R42" i="5"/>
  <c r="S42" i="5"/>
  <c r="T42" i="5"/>
  <c r="U42" i="5"/>
  <c r="V42" i="5"/>
  <c r="W42" i="5"/>
  <c r="X42" i="5"/>
  <c r="Y42" i="5"/>
  <c r="K79" i="5"/>
  <c r="L79" i="5"/>
  <c r="M79" i="5"/>
  <c r="N79" i="5"/>
  <c r="O79" i="5"/>
  <c r="B126" i="2"/>
  <c r="B127" i="2"/>
  <c r="B128" i="2"/>
  <c r="B129" i="2"/>
  <c r="B130" i="2"/>
  <c r="B131" i="2"/>
  <c r="B132" i="2"/>
  <c r="B133" i="2"/>
  <c r="B134" i="2"/>
  <c r="B135" i="2"/>
  <c r="B125" i="2"/>
  <c r="B116" i="2"/>
  <c r="B117" i="2"/>
  <c r="B118" i="2"/>
  <c r="B119" i="2"/>
  <c r="B120" i="2"/>
  <c r="B121" i="2"/>
  <c r="B122" i="2"/>
  <c r="B123" i="2"/>
  <c r="B124" i="2"/>
  <c r="B115" i="2"/>
  <c r="B109" i="2"/>
  <c r="B108" i="2"/>
  <c r="B107" i="2"/>
  <c r="B106" i="2"/>
  <c r="B105" i="2"/>
  <c r="B104" i="2"/>
  <c r="B103" i="2"/>
  <c r="B92" i="2"/>
  <c r="B91" i="2"/>
  <c r="B90" i="2"/>
  <c r="B89" i="2"/>
  <c r="B88" i="2"/>
  <c r="B87" i="2"/>
  <c r="B86" i="2"/>
  <c r="B85" i="2"/>
  <c r="B84" i="2"/>
  <c r="B83" i="2"/>
  <c r="B82" i="2"/>
  <c r="B81" i="2"/>
  <c r="B78" i="2"/>
  <c r="B79" i="2" s="1"/>
  <c r="K126" i="3"/>
  <c r="B166" i="11" s="1"/>
  <c r="K127" i="3"/>
  <c r="X116" i="3"/>
  <c r="W116" i="3"/>
  <c r="V116" i="3"/>
  <c r="U116" i="3"/>
  <c r="T116" i="3"/>
  <c r="S116" i="3"/>
  <c r="R116" i="3"/>
  <c r="Q116" i="3"/>
  <c r="P116" i="3"/>
  <c r="O116" i="3"/>
  <c r="N116" i="3"/>
  <c r="M116" i="3"/>
  <c r="L116" i="3"/>
  <c r="B69" i="2"/>
  <c r="B71" i="2"/>
  <c r="B73" i="2"/>
  <c r="B68" i="2"/>
  <c r="I111" i="3" a="1"/>
  <c r="I111" i="3" s="1"/>
  <c r="I110" i="3" a="1"/>
  <c r="I110" i="3" s="1"/>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H8" i="3"/>
  <c r="C6" i="3"/>
  <c r="D6" i="3" s="1"/>
  <c r="Q89" i="5" l="1"/>
  <c r="B145" i="2" s="1"/>
  <c r="Q86" i="5"/>
  <c r="B143" i="2" s="1"/>
  <c r="U87" i="7"/>
  <c r="K26" i="5"/>
  <c r="B99" i="2" s="1"/>
  <c r="S15" i="5"/>
  <c r="T19" i="5"/>
  <c r="AA80" i="5"/>
  <c r="Q77" i="5"/>
  <c r="Z114" i="3"/>
  <c r="B159" i="11"/>
  <c r="B72" i="2"/>
  <c r="B76" i="2"/>
  <c r="B167" i="11"/>
  <c r="B75" i="2"/>
  <c r="B70" i="2"/>
  <c r="B157" i="11"/>
  <c r="K80" i="7"/>
  <c r="O98" i="7"/>
  <c r="B63" i="11"/>
  <c r="B57" i="2"/>
  <c r="B56" i="11"/>
  <c r="B51" i="2"/>
  <c r="B66" i="11"/>
  <c r="B60" i="2"/>
  <c r="B54" i="11"/>
  <c r="B49" i="2"/>
  <c r="U84" i="7"/>
  <c r="D44" i="2"/>
  <c r="D69" i="7" s="1"/>
  <c r="B69" i="7"/>
  <c r="D41" i="2"/>
  <c r="D67" i="7" s="1"/>
  <c r="B67" i="7"/>
  <c r="Q30" i="5"/>
  <c r="AA40" i="5"/>
  <c r="B110" i="2" s="1"/>
  <c r="D64" i="2"/>
  <c r="C79" i="2"/>
  <c r="D79" i="2"/>
  <c r="D3" i="5" s="1"/>
  <c r="L104" i="7"/>
  <c r="E6" i="3"/>
  <c r="B7" i="3"/>
  <c r="B239" i="11" l="1"/>
  <c r="B237" i="11"/>
  <c r="B137" i="2"/>
  <c r="B232" i="11"/>
  <c r="B138" i="2"/>
  <c r="B233" i="11"/>
  <c r="B95" i="2"/>
  <c r="B189" i="11"/>
  <c r="F37" i="2" a="1"/>
  <c r="F37" i="2" s="1"/>
  <c r="B205" i="11"/>
  <c r="B97" i="2"/>
  <c r="B192" i="11"/>
  <c r="B101" i="2"/>
  <c r="B196" i="11"/>
  <c r="B194" i="11"/>
  <c r="B74" i="2"/>
  <c r="B164" i="11"/>
  <c r="B42" i="11"/>
  <c r="B47" i="11"/>
  <c r="B45" i="2"/>
  <c r="B62" i="11"/>
  <c r="B56" i="2"/>
  <c r="B67" i="11"/>
  <c r="B61" i="2"/>
  <c r="B42" i="2"/>
  <c r="E41" i="2"/>
  <c r="E44" i="2"/>
  <c r="E64" i="2"/>
  <c r="D4" i="3"/>
  <c r="B60" i="11"/>
  <c r="B54" i="2"/>
  <c r="B64" i="11"/>
  <c r="B58" i="2"/>
  <c r="F6" i="3"/>
  <c r="B3" i="5"/>
  <c r="E79" i="2"/>
  <c r="B80" i="2" l="1"/>
  <c r="B171" i="11"/>
  <c r="G6" i="3"/>
  <c r="H6" i="3" l="1"/>
  <c r="I6" i="3" s="1"/>
  <c r="J6" i="3" s="1"/>
  <c r="K6" i="3" s="1"/>
  <c r="L6" i="3" s="1"/>
  <c r="M6" i="3" s="1"/>
  <c r="N6" i="3" s="1"/>
  <c r="O6" i="3" s="1"/>
  <c r="P6" i="3" s="1"/>
  <c r="Q6" i="3" s="1"/>
  <c r="R6" i="3" s="1"/>
  <c r="S6" i="3" s="1"/>
  <c r="T6" i="3" s="1"/>
  <c r="U6" i="3" s="1"/>
  <c r="V6" i="3" s="1"/>
  <c r="W6" i="3" s="1"/>
  <c r="X6" i="3" s="1"/>
  <c r="Y6" i="3" s="1"/>
  <c r="Z6" i="3" s="1"/>
  <c r="AA6" i="3" s="1"/>
  <c r="AB6" i="3" s="1"/>
  <c r="AC6" i="3" s="1"/>
  <c r="AD6" i="3" s="1"/>
  <c r="AE6" i="3" s="1"/>
  <c r="AF6" i="3" s="1"/>
  <c r="AG6" i="3" s="1"/>
  <c r="AH6" i="3" s="1"/>
  <c r="AI6" i="3" s="1"/>
  <c r="AJ6" i="3" s="1"/>
  <c r="AK6" i="3" s="1"/>
  <c r="AL6" i="3" s="1"/>
  <c r="AM6" i="3" s="1"/>
  <c r="AN6" i="3" s="1"/>
  <c r="AO6" i="3" s="1"/>
  <c r="AP6" i="3" s="1"/>
  <c r="AQ6" i="3" s="1"/>
  <c r="AR6" i="3" s="1"/>
  <c r="AS6" i="3" s="1"/>
  <c r="AT6" i="3" s="1"/>
  <c r="AU6" i="3" s="1"/>
  <c r="AV6" i="3" s="1"/>
  <c r="AW6" i="3" s="1"/>
  <c r="AX6" i="3" s="1"/>
  <c r="AY6" i="3" s="1"/>
  <c r="AZ6" i="3" s="1"/>
  <c r="BA6" i="3" s="1"/>
  <c r="BB6" i="3" s="1"/>
  <c r="BC6" i="3" s="1"/>
  <c r="BD6" i="3" s="1"/>
  <c r="BE6" i="3" s="1"/>
  <c r="BF6" i="3" s="1"/>
  <c r="BG6" i="3" s="1"/>
  <c r="BH6"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<sst xmlns="http://schemas.openxmlformats.org/spreadsheetml/2006/main" count="982" uniqueCount="626">
  <si>
    <t>登録番号（事務局記入）</t>
    <rPh sb="0" eb="4">
      <t xml:space="preserve">トウロクバンゴウ </t>
    </rPh>
    <rPh sb="5" eb="10">
      <t xml:space="preserve">シ゜ムキョクキニュウ </t>
    </rPh>
    <phoneticPr fontId="1"/>
  </si>
  <si>
    <t>担当医師</t>
  </si>
  <si>
    <t>記入年月日</t>
  </si>
  <si>
    <t>西暦</t>
    <rPh sb="0" eb="2">
      <t xml:space="preserve">セイレキ </t>
    </rPh>
    <phoneticPr fontId="1"/>
  </si>
  <si>
    <t>年</t>
    <rPh sb="0" eb="1">
      <t xml:space="preserve">ネン </t>
    </rPh>
    <phoneticPr fontId="1"/>
  </si>
  <si>
    <t>月</t>
    <rPh sb="0" eb="1">
      <t xml:space="preserve">ガツ </t>
    </rPh>
    <phoneticPr fontId="1"/>
  </si>
  <si>
    <t>日</t>
    <rPh sb="0" eb="1">
      <t xml:space="preserve">ニチ </t>
    </rPh>
    <phoneticPr fontId="1"/>
  </si>
  <si>
    <t>診療科</t>
    <phoneticPr fontId="1"/>
  </si>
  <si>
    <t>施設名</t>
    <phoneticPr fontId="1"/>
  </si>
  <si>
    <t>科</t>
    <rPh sb="0" eb="1">
      <t xml:space="preserve">カ </t>
    </rPh>
    <phoneticPr fontId="1"/>
  </si>
  <si>
    <t>㊞</t>
    <phoneticPr fontId="1"/>
  </si>
  <si>
    <t>研究責任者または研究代表者（多施設共同研究の場合）</t>
    <phoneticPr fontId="1"/>
  </si>
  <si>
    <t>機密保持のお願い</t>
    <phoneticPr fontId="1"/>
  </si>
  <si>
    <t>本研究実施計画書に記載の情報は、神戸大学大学院　医学研究科　外科系講座　産科婦人科学分野　山田秀人　所有の機密情報であり、本臨床研究の関係者（研究責任者及び研究分担者並びにその指名者、倫理審査委員会等）に、本研究に関連する目的に限定して提供しています。本文書の提供を受けた者は、本研究に参加する被験者の同意を取得するために必要な場合を除き、山田秀人の文書による事前の同意を得ずに第三者に開示することはできません。本文書は、倫理審査委員会等が内容を審査し、研究を実施する目的以外には使用できません。</t>
    <phoneticPr fontId="1"/>
  </si>
  <si>
    <t>1．母体の基本情報、患者背景</t>
    <phoneticPr fontId="1"/>
  </si>
  <si>
    <t>貴院識別番号（ID等）</t>
    <rPh sb="0" eb="6">
      <t xml:space="preserve">キインシキベツバンゴウ </t>
    </rPh>
    <rPh sb="9" eb="10">
      <t xml:space="preserve">ナド </t>
    </rPh>
    <phoneticPr fontId="1"/>
  </si>
  <si>
    <t>患者イニシャル</t>
    <rPh sb="0" eb="2">
      <t xml:space="preserve">カンジャ </t>
    </rPh>
    <phoneticPr fontId="1"/>
  </si>
  <si>
    <t>性→</t>
    <rPh sb="0" eb="1">
      <t xml:space="preserve">セイ </t>
    </rPh>
    <phoneticPr fontId="1"/>
  </si>
  <si>
    <t>名→</t>
    <rPh sb="0" eb="1">
      <t xml:space="preserve">メイ </t>
    </rPh>
    <phoneticPr fontId="1"/>
  </si>
  <si>
    <t>生年月日</t>
    <rPh sb="0" eb="4">
      <t xml:space="preserve">セイネンガッピ </t>
    </rPh>
    <phoneticPr fontId="1"/>
  </si>
  <si>
    <t>内をご記入頂けますよう、よろしくお願いいたします。</t>
    <rPh sb="0" eb="1">
      <t xml:space="preserve">ナイニ </t>
    </rPh>
    <phoneticPr fontId="1"/>
  </si>
  <si>
    <t>登録時年齢</t>
    <rPh sb="0" eb="3">
      <t xml:space="preserve">トウロクジ </t>
    </rPh>
    <rPh sb="3" eb="5">
      <t xml:space="preserve">ネンレイ </t>
    </rPh>
    <phoneticPr fontId="1"/>
  </si>
  <si>
    <t>産</t>
    <rPh sb="0" eb="1">
      <t xml:space="preserve">サン </t>
    </rPh>
    <phoneticPr fontId="1"/>
  </si>
  <si>
    <t>人工流産</t>
    <rPh sb="0" eb="4">
      <t xml:space="preserve">ジンコウリュウザン </t>
    </rPh>
    <phoneticPr fontId="1"/>
  </si>
  <si>
    <t>妊娠回数（今回含む）</t>
    <rPh sb="0" eb="4">
      <t xml:space="preserve">ニンシンカイスウ </t>
    </rPh>
    <rPh sb="5" eb="8">
      <t xml:space="preserve">コンカイフクム </t>
    </rPh>
    <phoneticPr fontId="1"/>
  </si>
  <si>
    <t>自然流産回数</t>
    <rPh sb="0" eb="2">
      <t xml:space="preserve">シゼン </t>
    </rPh>
    <rPh sb="2" eb="6">
      <t xml:space="preserve">リュウザンカイスウ </t>
    </rPh>
    <phoneticPr fontId="1"/>
  </si>
  <si>
    <t>人工流産回数</t>
    <rPh sb="0" eb="6">
      <t xml:space="preserve">ジンコウリュウザンカイスウ </t>
    </rPh>
    <phoneticPr fontId="1"/>
  </si>
  <si>
    <t>出産回数</t>
    <rPh sb="0" eb="2">
      <t xml:space="preserve">シュッサン </t>
    </rPh>
    <phoneticPr fontId="1"/>
  </si>
  <si>
    <r>
      <t>妊</t>
    </r>
    <r>
      <rPr>
        <sz val="10"/>
        <color theme="1"/>
        <rFont val="ＭＳ ゴシック"/>
        <family val="2"/>
        <charset val="128"/>
      </rPr>
      <t>（今回含む）</t>
    </r>
    <rPh sb="0" eb="1">
      <t xml:space="preserve">ニンシン </t>
    </rPh>
    <phoneticPr fontId="1"/>
  </si>
  <si>
    <r>
      <t>妊娠分娩歴</t>
    </r>
    <r>
      <rPr>
        <sz val="10"/>
        <color theme="1"/>
        <rFont val="ＭＳ ゴシック"/>
        <family val="2"/>
        <charset val="128"/>
      </rPr>
      <t>（回数）</t>
    </r>
    <rPh sb="0" eb="5">
      <t xml:space="preserve">ニンシンブンベンレキ </t>
    </rPh>
    <rPh sb="6" eb="8">
      <t xml:space="preserve">カイスウ </t>
    </rPh>
    <phoneticPr fontId="1"/>
  </si>
  <si>
    <t>自然流死産</t>
    <rPh sb="0" eb="5">
      <t xml:space="preserve">シゼンリュウザン </t>
    </rPh>
    <phoneticPr fontId="1"/>
  </si>
  <si>
    <t>分娩、流死産歴は今回を含まない数を記入ください</t>
    <rPh sb="0" eb="2">
      <t xml:space="preserve">ブンベン </t>
    </rPh>
    <rPh sb="3" eb="6">
      <t xml:space="preserve">リュウザン </t>
    </rPh>
    <rPh sb="6" eb="7">
      <t xml:space="preserve">レキハ </t>
    </rPh>
    <rPh sb="8" eb="10">
      <t xml:space="preserve">コンカイヲフクマナイカズヲ </t>
    </rPh>
    <rPh sb="17" eb="19">
      <t xml:space="preserve">キニュウクダサイ </t>
    </rPh>
    <phoneticPr fontId="1"/>
  </si>
  <si>
    <t>　　　妊娠分娩歴追記事項</t>
    <rPh sb="3" eb="8">
      <t xml:space="preserve">ニンシンブンベンレキツイキシジコウ </t>
    </rPh>
    <rPh sb="8" eb="12">
      <t xml:space="preserve">ツイキジコウ </t>
    </rPh>
    <phoneticPr fontId="1"/>
  </si>
  <si>
    <t>妊娠歴追記</t>
    <rPh sb="0" eb="1">
      <t xml:space="preserve">ニンシンレキツイキ </t>
    </rPh>
    <phoneticPr fontId="1"/>
  </si>
  <si>
    <t>妊娠前の身長・体重</t>
    <rPh sb="0" eb="1">
      <t xml:space="preserve">ニンシンマエノシンチョウ </t>
    </rPh>
    <rPh sb="7" eb="9">
      <t xml:space="preserve">タイジュウ </t>
    </rPh>
    <phoneticPr fontId="1"/>
  </si>
  <si>
    <t>身長</t>
    <rPh sb="0" eb="2">
      <t xml:space="preserve">シンチョウ </t>
    </rPh>
    <phoneticPr fontId="1"/>
  </si>
  <si>
    <t>cm ・ 体重</t>
    <rPh sb="5" eb="7">
      <t xml:space="preserve">タイジュウ </t>
    </rPh>
    <phoneticPr fontId="1"/>
  </si>
  <si>
    <t>Kg</t>
    <phoneticPr fontId="1"/>
  </si>
  <si>
    <t>妊娠前の体重</t>
    <phoneticPr fontId="1"/>
  </si>
  <si>
    <t>妊娠前の身長</t>
    <phoneticPr fontId="1"/>
  </si>
  <si>
    <t>既往歴</t>
    <rPh sb="0" eb="3">
      <t xml:space="preserve">キオウレキ </t>
    </rPh>
    <phoneticPr fontId="1"/>
  </si>
  <si>
    <t>なし</t>
  </si>
  <si>
    <t>なし</t>
    <phoneticPr fontId="1"/>
  </si>
  <si>
    <t>既往歴詳細</t>
    <rPh sb="0" eb="3">
      <t xml:space="preserve">キオウレキ </t>
    </rPh>
    <rPh sb="3" eb="5">
      <t xml:space="preserve">ショウサイ </t>
    </rPh>
    <phoneticPr fontId="1"/>
  </si>
  <si>
    <t>既往歴(なし1, あり2)</t>
    <rPh sb="0" eb="3">
      <t xml:space="preserve">キオウレキ </t>
    </rPh>
    <phoneticPr fontId="1"/>
  </si>
  <si>
    <t>家族歴</t>
    <phoneticPr fontId="1"/>
  </si>
  <si>
    <t>家族歴詳細</t>
    <phoneticPr fontId="1"/>
  </si>
  <si>
    <t>(なし1, あり2 自動入力)</t>
    <rPh sb="10" eb="14">
      <t xml:space="preserve">ジドウニュウリョク </t>
    </rPh>
    <phoneticPr fontId="1"/>
  </si>
  <si>
    <t>アレルギー歴</t>
    <phoneticPr fontId="1"/>
  </si>
  <si>
    <t>アレルギー歴詳細</t>
    <phoneticPr fontId="1"/>
  </si>
  <si>
    <t>喫煙歴（妊娠前）</t>
    <rPh sb="0" eb="3">
      <t xml:space="preserve">キツエンレキ </t>
    </rPh>
    <rPh sb="4" eb="7">
      <t xml:space="preserve">ニンシンマエ </t>
    </rPh>
    <phoneticPr fontId="1"/>
  </si>
  <si>
    <t>喫煙歴（今回妊娠中）</t>
    <rPh sb="0" eb="3">
      <t xml:space="preserve">キツエンレキ </t>
    </rPh>
    <rPh sb="4" eb="6">
      <t xml:space="preserve">コンカイ </t>
    </rPh>
    <rPh sb="6" eb="8">
      <t xml:space="preserve">ニンシンマエ </t>
    </rPh>
    <rPh sb="8" eb="9">
      <t xml:space="preserve">ナカ </t>
    </rPh>
    <phoneticPr fontId="1"/>
  </si>
  <si>
    <t>妊娠方法</t>
    <rPh sb="0" eb="4">
      <t xml:space="preserve">ニンシンホウホウ </t>
    </rPh>
    <phoneticPr fontId="1"/>
  </si>
  <si>
    <t>胎児数</t>
    <rPh sb="0" eb="3">
      <t xml:space="preserve">タイスウ </t>
    </rPh>
    <phoneticPr fontId="1"/>
  </si>
  <si>
    <t>← 単胎 1, 双胎 2, 品胎 3 …を記入、特殊な場合は自由記載</t>
    <rPh sb="2" eb="4">
      <t xml:space="preserve">タンタイ </t>
    </rPh>
    <rPh sb="8" eb="10">
      <t xml:space="preserve">ソウタイ </t>
    </rPh>
    <rPh sb="14" eb="16">
      <t xml:space="preserve">ヒンタイ </t>
    </rPh>
    <rPh sb="21" eb="23">
      <t xml:space="preserve">キニュウ </t>
    </rPh>
    <rPh sb="24" eb="26">
      <t xml:space="preserve">トクシュナバアイハ </t>
    </rPh>
    <rPh sb="30" eb="32">
      <t xml:space="preserve">ジユウ </t>
    </rPh>
    <rPh sb="32" eb="34">
      <t xml:space="preserve">ジユウキサイ </t>
    </rPh>
    <phoneticPr fontId="1"/>
  </si>
  <si>
    <t>妊娠初期検査結果</t>
    <rPh sb="0" eb="1">
      <t xml:space="preserve">ニンシンショキケンサケッカ </t>
    </rPh>
    <phoneticPr fontId="1"/>
  </si>
  <si>
    <t>　　風疹HI価（倍）</t>
    <rPh sb="8" eb="9">
      <t xml:space="preserve">バイ </t>
    </rPh>
    <phoneticPr fontId="1"/>
  </si>
  <si>
    <t>← HI法でない場合は測定法と陽性陰性の判定も記載してください</t>
    <rPh sb="6" eb="7">
      <t xml:space="preserve">ホウテ </t>
    </rPh>
    <rPh sb="11" eb="14">
      <t xml:space="preserve">ソクテイホウモキサイシテクダサイ </t>
    </rPh>
    <rPh sb="15" eb="19">
      <t xml:space="preserve">ヨウセイインセイノハンテイ </t>
    </rPh>
    <phoneticPr fontId="1"/>
  </si>
  <si>
    <t>　　HBs抗原</t>
    <rPh sb="5" eb="7">
      <t xml:space="preserve">コウゲン </t>
    </rPh>
    <phoneticPr fontId="1"/>
  </si>
  <si>
    <t>　　HCV抗体</t>
    <rPh sb="5" eb="7">
      <t xml:space="preserve">コウタイ </t>
    </rPh>
    <phoneticPr fontId="1"/>
  </si>
  <si>
    <t>胎児数</t>
    <rPh sb="0" eb="3">
      <t xml:space="preserve">タイジスウ </t>
    </rPh>
    <phoneticPr fontId="1"/>
  </si>
  <si>
    <t>　　HIV抗体</t>
    <phoneticPr fontId="1"/>
  </si>
  <si>
    <t>　　頸管クラミジア</t>
    <rPh sb="2" eb="4">
      <t xml:space="preserve">ケイカンクラミジア </t>
    </rPh>
    <phoneticPr fontId="1"/>
  </si>
  <si>
    <t>　　梅毒血清反応</t>
    <rPh sb="2" eb="8">
      <t xml:space="preserve">バイドクケッセイハンノウ </t>
    </rPh>
    <phoneticPr fontId="1"/>
  </si>
  <si>
    <t>RPR定量値</t>
    <rPh sb="3" eb="6">
      <t xml:space="preserve">テイリョウチ </t>
    </rPh>
    <phoneticPr fontId="1"/>
  </si>
  <si>
    <t>TPHA定量値</t>
    <rPh sb="4" eb="7">
      <t xml:space="preserve">テイリョウチ </t>
    </rPh>
    <phoneticPr fontId="1"/>
  </si>
  <si>
    <t>2．母体のSARS-Cov-2感染情報</t>
    <phoneticPr fontId="1"/>
  </si>
  <si>
    <t>SARS-Cov-2感染診断日</t>
    <phoneticPr fontId="1"/>
  </si>
  <si>
    <t>分娩予定日</t>
    <rPh sb="0" eb="5">
      <t xml:space="preserve">ブンベンヨテイビ </t>
    </rPh>
    <phoneticPr fontId="1"/>
  </si>
  <si>
    <t>EDC</t>
    <phoneticPr fontId="1"/>
  </si>
  <si>
    <t>COVID-19発症日</t>
    <rPh sb="8" eb="10">
      <t xml:space="preserve">ハッショウ </t>
    </rPh>
    <phoneticPr fontId="1"/>
  </si>
  <si>
    <t>感染診断日週数（自動）</t>
    <rPh sb="8" eb="10">
      <t xml:space="preserve">ジドウ </t>
    </rPh>
    <phoneticPr fontId="1"/>
  </si>
  <si>
    <t>発症時週数（自動）</t>
    <rPh sb="0" eb="3">
      <t xml:space="preserve">ハッショウジ </t>
    </rPh>
    <phoneticPr fontId="1"/>
  </si>
  <si>
    <t>歳（← 生年月日入力で自動計算、間違いあれば入力）</t>
    <rPh sb="0" eb="1">
      <t xml:space="preserve">サイ </t>
    </rPh>
    <rPh sb="4" eb="10">
      <t xml:space="preserve">セイネンガッピニュウリョクデジドウケイサン </t>
    </rPh>
    <rPh sb="16" eb="18">
      <t xml:space="preserve">マチガイアレバ </t>
    </rPh>
    <rPh sb="22" eb="24">
      <t xml:space="preserve">ニュウリョク </t>
    </rPh>
    <phoneticPr fontId="1"/>
  </si>
  <si>
    <t>　　　診断時妊娠週数</t>
    <rPh sb="3" eb="10">
      <t xml:space="preserve">シンダンジニンシンシュウスウ </t>
    </rPh>
    <phoneticPr fontId="1"/>
  </si>
  <si>
    <t>　　　発症時妊娠週数</t>
    <rPh sb="3" eb="5">
      <t xml:space="preserve">ハッショウ </t>
    </rPh>
    <rPh sb="5" eb="10">
      <t xml:space="preserve">シンダンジニンシンシュウスウ </t>
    </rPh>
    <phoneticPr fontId="1"/>
  </si>
  <si>
    <t>週</t>
    <rPh sb="0" eb="1">
      <t xml:space="preserve">シュウ </t>
    </rPh>
    <phoneticPr fontId="1"/>
  </si>
  <si>
    <r>
      <rPr>
        <sz val="12"/>
        <color theme="1"/>
        <rFont val="ＭＳ ゴシック"/>
        <family val="2"/>
        <charset val="128"/>
      </rPr>
      <t>日</t>
    </r>
    <r>
      <rPr>
        <sz val="10"/>
        <color rgb="FF0432FF"/>
        <rFont val="ＭＳ ゴシック"/>
        <family val="2"/>
        <charset val="128"/>
      </rPr>
      <t>（ ← 診断日入力で自動計算、間違いあれば入力）</t>
    </r>
    <rPh sb="0" eb="1">
      <t xml:space="preserve">ニチ </t>
    </rPh>
    <rPh sb="5" eb="7">
      <t xml:space="preserve">シンダン </t>
    </rPh>
    <phoneticPr fontId="1"/>
  </si>
  <si>
    <r>
      <rPr>
        <sz val="12"/>
        <color theme="1"/>
        <rFont val="ＭＳ ゴシック"/>
        <family val="2"/>
        <charset val="128"/>
      </rPr>
      <t>日</t>
    </r>
    <r>
      <rPr>
        <sz val="10"/>
        <color rgb="FF0432FF"/>
        <rFont val="ＭＳ ゴシック"/>
        <family val="2"/>
        <charset val="128"/>
      </rPr>
      <t>（ ← 発症日入力で自動計算、間違いあれば入力）</t>
    </r>
    <rPh sb="0" eb="1">
      <t xml:space="preserve">ニチ </t>
    </rPh>
    <rPh sb="5" eb="7">
      <t xml:space="preserve">ハッショウビ </t>
    </rPh>
    <phoneticPr fontId="1"/>
  </si>
  <si>
    <t>診断時母体体重</t>
    <rPh sb="0" eb="7">
      <t xml:space="preserve">シンダンジボタイタイジュウ </t>
    </rPh>
    <phoneticPr fontId="1"/>
  </si>
  <si>
    <t>診断時の胎児所見</t>
    <phoneticPr fontId="1"/>
  </si>
  <si>
    <t>　　児推定体重</t>
    <rPh sb="2" eb="7">
      <t xml:space="preserve">ジスイテイタイジュウ </t>
    </rPh>
    <phoneticPr fontId="1"/>
  </si>
  <si>
    <t>g　　　SD値</t>
    <phoneticPr fontId="1"/>
  </si>
  <si>
    <t>SD</t>
    <phoneticPr fontId="1"/>
  </si>
  <si>
    <t>　　児推定体重SD</t>
    <rPh sb="2" eb="7">
      <t xml:space="preserve">ジスイテイタイジュウ </t>
    </rPh>
    <phoneticPr fontId="1"/>
  </si>
  <si>
    <t>　　羊水量</t>
    <rPh sb="2" eb="5">
      <t xml:space="preserve">ヨウスイリョウ </t>
    </rPh>
    <phoneticPr fontId="1"/>
  </si>
  <si>
    <t>cm　　　AP</t>
    <phoneticPr fontId="1"/>
  </si>
  <si>
    <t>　　　MVP</t>
    <phoneticPr fontId="1"/>
  </si>
  <si>
    <t>cm　　　AFI</t>
    <phoneticPr fontId="1"/>
  </si>
  <si>
    <t>cm</t>
    <phoneticPr fontId="1"/>
  </si>
  <si>
    <t>　　羊水量の評価</t>
    <rPh sb="2" eb="3">
      <t xml:space="preserve">ヨウスイリョウノヒョウカ </t>
    </rPh>
    <phoneticPr fontId="1"/>
  </si>
  <si>
    <t>　　CTG所見</t>
    <rPh sb="5" eb="7">
      <t xml:space="preserve">ショケン </t>
    </rPh>
    <phoneticPr fontId="1"/>
  </si>
  <si>
    <t>　　BPPスコア (BPS)</t>
    <phoneticPr fontId="1"/>
  </si>
  <si>
    <r>
      <t>点</t>
    </r>
    <r>
      <rPr>
        <sz val="12"/>
        <color rgb="FF0432FF"/>
        <rFont val="ＭＳ ゴシック"/>
        <family val="2"/>
        <charset val="128"/>
      </rPr>
      <t>（ ← 未実施は x を入力）</t>
    </r>
    <phoneticPr fontId="1"/>
  </si>
  <si>
    <t>診断時の妊娠合併症の有無</t>
    <phoneticPr fontId="1"/>
  </si>
  <si>
    <t>FGR</t>
    <phoneticPr fontId="1"/>
  </si>
  <si>
    <t>TA</t>
    <phoneticPr fontId="1"/>
  </si>
  <si>
    <t>TPL</t>
    <phoneticPr fontId="1"/>
  </si>
  <si>
    <t>HDP</t>
    <phoneticPr fontId="1"/>
  </si>
  <si>
    <t>HELLP</t>
    <phoneticPr fontId="1"/>
  </si>
  <si>
    <t>AFLP</t>
    <phoneticPr fontId="1"/>
  </si>
  <si>
    <t>早剥</t>
    <phoneticPr fontId="1"/>
  </si>
  <si>
    <t>CAM</t>
    <phoneticPr fontId="1"/>
  </si>
  <si>
    <t>AF多</t>
    <rPh sb="2" eb="3">
      <t xml:space="preserve">カタ </t>
    </rPh>
    <phoneticPr fontId="1"/>
  </si>
  <si>
    <t>AF少</t>
    <rPh sb="2" eb="3">
      <t xml:space="preserve">スクナイ </t>
    </rPh>
    <phoneticPr fontId="1"/>
  </si>
  <si>
    <t>DIC</t>
    <phoneticPr fontId="1"/>
  </si>
  <si>
    <t>血栓</t>
    <rPh sb="0" eb="2">
      <t xml:space="preserve">ケッセン </t>
    </rPh>
    <phoneticPr fontId="1"/>
  </si>
  <si>
    <t>他</t>
    <rPh sb="0" eb="1">
      <t xml:space="preserve">ホカ </t>
    </rPh>
    <phoneticPr fontId="1"/>
  </si>
  <si>
    <t>診断時の妊娠合併症</t>
    <phoneticPr fontId="1"/>
  </si>
  <si>
    <t>発症時の症状</t>
    <rPh sb="0" eb="3">
      <t xml:space="preserve">ハッョウジ </t>
    </rPh>
    <rPh sb="4" eb="6">
      <t xml:space="preserve">ショウジョウ </t>
    </rPh>
    <phoneticPr fontId="1"/>
  </si>
  <si>
    <t>発熱</t>
  </si>
  <si>
    <t>鼻汁</t>
  </si>
  <si>
    <t>咳嗽</t>
  </si>
  <si>
    <t>咽頭痛</t>
  </si>
  <si>
    <t>味覚障害</t>
  </si>
  <si>
    <t>結膜炎</t>
  </si>
  <si>
    <t>呼吸苦</t>
    <phoneticPr fontId="1"/>
  </si>
  <si>
    <t>嗅覚障害</t>
    <phoneticPr fontId="1"/>
  </si>
  <si>
    <t>他</t>
    <phoneticPr fontId="1"/>
  </si>
  <si>
    <t>発症時の症状の有無</t>
    <rPh sb="0" eb="3">
      <t xml:space="preserve">ハッョウジ </t>
    </rPh>
    <rPh sb="4" eb="6">
      <t xml:space="preserve">ショウジョウ </t>
    </rPh>
    <rPh sb="7" eb="9">
      <t xml:space="preserve">ウム </t>
    </rPh>
    <phoneticPr fontId="1"/>
  </si>
  <si>
    <t>暴露歴</t>
    <rPh sb="0" eb="3">
      <t xml:space="preserve">バクロレキ </t>
    </rPh>
    <phoneticPr fontId="1"/>
  </si>
  <si>
    <t>他医療機関／デイサービスなどへの通院がある</t>
  </si>
  <si>
    <t>居住地、同居者、職業、普段の生活での移動手段で曝露のリスクが高い</t>
  </si>
  <si>
    <t>COVID-19確定者との接触歴がある</t>
  </si>
  <si>
    <t>COVID-19確定者の発生施設の利用例がある（直接曝露がない場合も含む）</t>
  </si>
  <si>
    <t>COVID-19非確定例ではあるが、有症状との接触歴がある</t>
  </si>
  <si>
    <t>本人、同居者、周辺者の1か月以内の海外渡航歴がある</t>
  </si>
  <si>
    <t>本人、同居者、周辺者の1か月以内の国内移動歴がある</t>
  </si>
  <si>
    <t>その他（詳細を記載→）</t>
    <rPh sb="4" eb="6">
      <t xml:space="preserve">ショウサイ </t>
    </rPh>
    <rPh sb="7" eb="9">
      <t>キサイ</t>
    </rPh>
    <phoneticPr fontId="1"/>
  </si>
  <si>
    <t>確定者接触</t>
    <rPh sb="0" eb="5">
      <t xml:space="preserve">カクテイシャセッショク </t>
    </rPh>
    <phoneticPr fontId="1"/>
  </si>
  <si>
    <t>確定施設接触</t>
    <rPh sb="0" eb="6">
      <t xml:space="preserve">カクテイシセツセッショク </t>
    </rPh>
    <phoneticPr fontId="1"/>
  </si>
  <si>
    <t>有症状者接触</t>
    <rPh sb="0" eb="4">
      <t xml:space="preserve">ユウショウジョウシャ </t>
    </rPh>
    <rPh sb="4" eb="6">
      <t xml:space="preserve">セッショク </t>
    </rPh>
    <phoneticPr fontId="1"/>
  </si>
  <si>
    <t>通院歴</t>
    <rPh sb="0" eb="3">
      <t xml:space="preserve">ツウインレキ </t>
    </rPh>
    <phoneticPr fontId="1"/>
  </si>
  <si>
    <t>海外渡航</t>
    <rPh sb="0" eb="4">
      <t xml:space="preserve">カイガイトコウ </t>
    </rPh>
    <phoneticPr fontId="1"/>
  </si>
  <si>
    <t>国内移動</t>
    <rPh sb="0" eb="4">
      <t xml:space="preserve">コクナイイドウ </t>
    </rPh>
    <phoneticPr fontId="1"/>
  </si>
  <si>
    <t>日常移動</t>
    <rPh sb="0" eb="4">
      <t xml:space="preserve">ニチジョウイドウ </t>
    </rPh>
    <phoneticPr fontId="1"/>
  </si>
  <si>
    <t>診断方法と結果</t>
  </si>
  <si>
    <t>← 陰性は1、陽性は2、未実施はx を記載してください</t>
    <rPh sb="2" eb="4">
      <t xml:space="preserve">インセイハ </t>
    </rPh>
    <rPh sb="7" eb="9">
      <t xml:space="preserve">ヨウセイインセイノハンテイ </t>
    </rPh>
    <rPh sb="12" eb="15">
      <t xml:space="preserve">ミジッシハ </t>
    </rPh>
    <phoneticPr fontId="1"/>
  </si>
  <si>
    <r>
      <rPr>
        <sz val="10"/>
        <color rgb="FF0432FF"/>
        <rFont val="ＭＳ ゴシック"/>
        <family val="2"/>
        <charset val="128"/>
      </rPr>
      <t>← 陰性は1、陽性は2を記載・</t>
    </r>
    <r>
      <rPr>
        <sz val="12"/>
        <color theme="1"/>
        <rFont val="ＭＳ ゴシック"/>
        <family val="2"/>
        <charset val="128"/>
      </rPr>
      <t>陽性の場合 →</t>
    </r>
    <rPh sb="2" eb="4">
      <t xml:space="preserve">インセイハ </t>
    </rPh>
    <rPh sb="7" eb="9">
      <t xml:space="preserve">ヨウセイインセイノハンテイ </t>
    </rPh>
    <rPh sb="12" eb="14">
      <t xml:space="preserve">キサイ </t>
    </rPh>
    <phoneticPr fontId="1"/>
  </si>
  <si>
    <t>抗原検査</t>
    <rPh sb="0" eb="4">
      <t xml:space="preserve">コウゲンケンサ </t>
    </rPh>
    <phoneticPr fontId="1"/>
  </si>
  <si>
    <t>核酸検査（上記以外）</t>
    <rPh sb="0" eb="2">
      <t xml:space="preserve">カクサン </t>
    </rPh>
    <rPh sb="2" eb="4">
      <t xml:space="preserve">ケンサ </t>
    </rPh>
    <rPh sb="5" eb="7">
      <t xml:space="preserve">ジョウキ </t>
    </rPh>
    <rPh sb="7" eb="9">
      <t xml:space="preserve">イガイ </t>
    </rPh>
    <phoneticPr fontId="1"/>
  </si>
  <si>
    <t>核酸検査（行政検査）</t>
    <rPh sb="0" eb="2">
      <t xml:space="preserve">カクサン </t>
    </rPh>
    <rPh sb="2" eb="4">
      <t xml:space="preserve">ケンサ </t>
    </rPh>
    <rPh sb="5" eb="9">
      <t xml:space="preserve">ギョウセイケンサ </t>
    </rPh>
    <phoneticPr fontId="1"/>
  </si>
  <si>
    <t>核酸検査（保険診療）</t>
    <rPh sb="0" eb="2">
      <t xml:space="preserve">カクサン </t>
    </rPh>
    <rPh sb="2" eb="4">
      <t xml:space="preserve">ケンサ </t>
    </rPh>
    <rPh sb="5" eb="9">
      <t xml:space="preserve">ホケンシンリョウニヨル </t>
    </rPh>
    <phoneticPr fontId="1"/>
  </si>
  <si>
    <r>
      <t xml:space="preserve">←陰性は1、陽性は2を記載 </t>
    </r>
    <r>
      <rPr>
        <sz val="12"/>
        <color theme="1"/>
        <rFont val="ＭＳ ゴシック"/>
        <family val="2"/>
        <charset val="128"/>
      </rPr>
      <t>検体採取部位（鼻腔、唾液等）</t>
    </r>
    <rPh sb="1" eb="3">
      <t xml:space="preserve">インセイハ </t>
    </rPh>
    <rPh sb="6" eb="8">
      <t xml:space="preserve">ヨウセイインセイノハンテイ </t>
    </rPh>
    <rPh sb="11" eb="13">
      <t xml:space="preserve">キサイ </t>
    </rPh>
    <phoneticPr fontId="1"/>
  </si>
  <si>
    <t>血清学的診断（特異的IgG、IgMなど）</t>
    <rPh sb="0" eb="6">
      <t xml:space="preserve">ケッセイガクテキシンダン </t>
    </rPh>
    <rPh sb="7" eb="10">
      <t xml:space="preserve">トクイテキ </t>
    </rPh>
    <phoneticPr fontId="1"/>
  </si>
  <si>
    <t>←陰性は1、陽性は2を記載</t>
    <rPh sb="1" eb="3">
      <t xml:space="preserve">インセイハ </t>
    </rPh>
    <rPh sb="6" eb="8">
      <t xml:space="preserve">ヨウセイインセイノハンテイ </t>
    </rPh>
    <rPh sb="11" eb="13">
      <t xml:space="preserve">キサイ </t>
    </rPh>
    <phoneticPr fontId="1"/>
  </si>
  <si>
    <t>　　※実施していない検査は
　　　空欄としてください</t>
    <phoneticPr fontId="1"/>
  </si>
  <si>
    <t>血清学的診断</t>
  </si>
  <si>
    <t>診断方法（陽性検査）</t>
    <rPh sb="5" eb="7">
      <t xml:space="preserve">ヨウセイ </t>
    </rPh>
    <rPh sb="7" eb="9">
      <t xml:space="preserve">ケンサ </t>
    </rPh>
    <phoneticPr fontId="1"/>
  </si>
  <si>
    <t>診断時の呼吸管理方法</t>
    <rPh sb="0" eb="3">
      <t xml:space="preserve">シンダンジノコキュウカンリホウホウ </t>
    </rPh>
    <phoneticPr fontId="1"/>
  </si>
  <si>
    <t>酸素投与</t>
    <rPh sb="0" eb="4">
      <t xml:space="preserve">サンソトウヨ </t>
    </rPh>
    <phoneticPr fontId="1"/>
  </si>
  <si>
    <t>　室内気</t>
    <rPh sb="1" eb="4">
      <t xml:space="preserve">シツナイキ </t>
    </rPh>
    <phoneticPr fontId="1"/>
  </si>
  <si>
    <t>強制換気</t>
    <rPh sb="0" eb="4">
      <t xml:space="preserve">キョウセイカンキ </t>
    </rPh>
    <phoneticPr fontId="1"/>
  </si>
  <si>
    <t>リザーバーマスク</t>
    <phoneticPr fontId="1"/>
  </si>
  <si>
    <t>マスク</t>
    <phoneticPr fontId="1"/>
  </si>
  <si>
    <t>経鼻</t>
    <rPh sb="0" eb="2">
      <t xml:space="preserve">ケイビ </t>
    </rPh>
    <phoneticPr fontId="1"/>
  </si>
  <si>
    <t>挿管自発呼吸</t>
    <rPh sb="0" eb="6">
      <t xml:space="preserve">ソウカンジハツコキュウ </t>
    </rPh>
    <phoneticPr fontId="1"/>
  </si>
  <si>
    <t>FiO2</t>
    <phoneticPr fontId="1"/>
  </si>
  <si>
    <t>酸素流量</t>
    <rPh sb="0" eb="4">
      <t xml:space="preserve">サンソリュウリョウ </t>
    </rPh>
    <phoneticPr fontId="1"/>
  </si>
  <si>
    <t>%</t>
    <phoneticPr fontId="1"/>
  </si>
  <si>
    <t>ℓ/分</t>
    <rPh sb="2" eb="3">
      <t xml:space="preserve">フン </t>
    </rPh>
    <phoneticPr fontId="1"/>
  </si>
  <si>
    <t>診断時の呼吸管理まとめ</t>
    <rPh sb="0" eb="3">
      <t xml:space="preserve">シンダンジノコキュウカンリホウホウ </t>
    </rPh>
    <phoneticPr fontId="1"/>
  </si>
  <si>
    <t>FiO2　ないし　酸素流量</t>
    <rPh sb="9" eb="13">
      <t xml:space="preserve">サンソリュウリョウ </t>
    </rPh>
    <phoneticPr fontId="1"/>
  </si>
  <si>
    <t>※ 登録頂く際にはシート(1)〜(●)の</t>
    <rPh sb="2" eb="5">
      <t xml:space="preserve">トウロクイタダクシセツノセンセイニオカレマシテハ </t>
    </rPh>
    <rPh sb="6" eb="7">
      <t xml:space="preserve">サイハ </t>
    </rPh>
    <phoneticPr fontId="1"/>
  </si>
  <si>
    <t>入院日</t>
    <rPh sb="0" eb="3">
      <t xml:space="preserve">ニュウインビ </t>
    </rPh>
    <phoneticPr fontId="1"/>
  </si>
  <si>
    <t>入院日</t>
    <rPh sb="0" eb="2">
      <t xml:space="preserve">ニュウイン </t>
    </rPh>
    <phoneticPr fontId="1"/>
  </si>
  <si>
    <t>診断時</t>
    <rPh sb="0" eb="3">
      <t xml:space="preserve">シンダンジ </t>
    </rPh>
    <phoneticPr fontId="1"/>
  </si>
  <si>
    <r>
      <rPr>
        <b/>
        <sz val="14"/>
        <color rgb="FF000000"/>
        <rFont val="ＭＳ ゴシック"/>
        <family val="2"/>
        <charset val="128"/>
      </rPr>
      <t>3. 診断時および入院中のバイタルサインと検査結果の経過</t>
    </r>
    <r>
      <rPr>
        <sz val="14"/>
        <color rgb="FF000000"/>
        <rFont val="ＭＳ ゴシック"/>
        <family val="2"/>
        <charset val="128"/>
      </rPr>
      <t xml:space="preserve">
</t>
    </r>
    <r>
      <rPr>
        <sz val="12"/>
        <color rgb="FF000000"/>
        <rFont val="ＭＳ ゴシック"/>
        <family val="2"/>
        <charset val="128"/>
      </rPr>
      <t>　・入院日を第1病日とし第7病日以降は1週間ごとに、および大きな変化があった日のデータを記載してください
　・診断日が入院日（第1病日）の場合は第1病日の記載を省略して頂いて構いません</t>
    </r>
    <rPh sb="3" eb="6">
      <t xml:space="preserve">シンダンジ </t>
    </rPh>
    <rPh sb="9" eb="12">
      <t xml:space="preserve">ニュウインチュウノ </t>
    </rPh>
    <rPh sb="35" eb="36">
      <t xml:space="preserve">ダイ </t>
    </rPh>
    <rPh sb="37" eb="39">
      <t xml:space="preserve">ヌビョウジツ </t>
    </rPh>
    <rPh sb="41" eb="42">
      <t xml:space="preserve">ダイ </t>
    </rPh>
    <rPh sb="43" eb="45">
      <t xml:space="preserve">ビョウジツ </t>
    </rPh>
    <rPh sb="58" eb="59">
      <t xml:space="preserve">オオキナヘンカガアッタヒヲ </t>
    </rPh>
    <rPh sb="84" eb="86">
      <t xml:space="preserve">シンダンビト </t>
    </rPh>
    <rPh sb="86" eb="87">
      <t xml:space="preserve">ビ </t>
    </rPh>
    <rPh sb="88" eb="91">
      <t xml:space="preserve">ニュウインビ </t>
    </rPh>
    <rPh sb="98" eb="100">
      <t xml:space="preserve">バアイハ </t>
    </rPh>
    <rPh sb="106" eb="108">
      <t xml:space="preserve">キサイヲショウリャクシテイタダイテカマイマセン </t>
    </rPh>
    <phoneticPr fontId="1"/>
  </si>
  <si>
    <t>日付</t>
    <rPh sb="0" eb="2">
      <t xml:space="preserve">ヒヅケ </t>
    </rPh>
    <phoneticPr fontId="1"/>
  </si>
  <si>
    <t>●バイタルサイン</t>
    <phoneticPr fontId="1"/>
  </si>
  <si>
    <r>
      <t>病日</t>
    </r>
    <r>
      <rPr>
        <sz val="9"/>
        <color rgb="FF0432FF"/>
        <rFont val="ＭＳ ゴシック"/>
        <family val="2"/>
        <charset val="128"/>
      </rPr>
      <t>（日付から自動計算）</t>
    </r>
    <rPh sb="0" eb="2">
      <t xml:space="preserve">ビョウジツ </t>
    </rPh>
    <rPh sb="3" eb="5">
      <t xml:space="preserve">ビヅケカラ </t>
    </rPh>
    <rPh sb="7" eb="11">
      <t xml:space="preserve">ジドウケイサン </t>
    </rPh>
    <phoneticPr fontId="1"/>
  </si>
  <si>
    <t>●臨床検査値 - 血算</t>
    <rPh sb="1" eb="6">
      <t xml:space="preserve">リンショウケンサチ </t>
    </rPh>
    <rPh sb="9" eb="11">
      <t xml:space="preserve">ケッサン </t>
    </rPh>
    <phoneticPr fontId="1"/>
  </si>
  <si>
    <t>●臨床検査値 - 生化学</t>
    <rPh sb="1" eb="6">
      <t xml:space="preserve">リンショウケンサチ </t>
    </rPh>
    <rPh sb="9" eb="12">
      <t xml:space="preserve">セイカガク </t>
    </rPh>
    <phoneticPr fontId="1"/>
  </si>
  <si>
    <t>体温(℃)</t>
    <phoneticPr fontId="1"/>
  </si>
  <si>
    <t>収縮期血圧(mmHg)</t>
    <rPh sb="0" eb="3">
      <t xml:space="preserve">シュウシュクキ </t>
    </rPh>
    <phoneticPr fontId="1"/>
  </si>
  <si>
    <t>拡張期血圧(mmHg)</t>
    <rPh sb="0" eb="2">
      <t xml:space="preserve">カクチョウ </t>
    </rPh>
    <rPh sb="2" eb="3">
      <t xml:space="preserve">シュウシュクキ </t>
    </rPh>
    <phoneticPr fontId="1"/>
  </si>
  <si>
    <t>脈拍(bpm)</t>
    <phoneticPr fontId="1"/>
  </si>
  <si>
    <t>呼吸数(回/分)</t>
    <phoneticPr fontId="1"/>
  </si>
  <si>
    <t>SpO2(%)</t>
    <phoneticPr fontId="1"/>
  </si>
  <si>
    <t>FiO2(%)</t>
    <phoneticPr fontId="1"/>
  </si>
  <si>
    <t>　Neut (%)</t>
    <phoneticPr fontId="1"/>
  </si>
  <si>
    <t>　Lymph (%)</t>
    <phoneticPr fontId="1"/>
  </si>
  <si>
    <t>　Eosino (%)</t>
    <phoneticPr fontId="1"/>
  </si>
  <si>
    <t>　Baso (%)</t>
    <phoneticPr fontId="1"/>
  </si>
  <si>
    <t>　Mono (%)</t>
    <phoneticPr fontId="1"/>
  </si>
  <si>
    <t>Hct (%)</t>
    <phoneticPr fontId="1"/>
  </si>
  <si>
    <t>血小板数  (千/µL)</t>
    <phoneticPr fontId="1"/>
  </si>
  <si>
    <t>赤血球数 (万µL)</t>
    <rPh sb="6" eb="7">
      <t xml:space="preserve">マン </t>
    </rPh>
    <phoneticPr fontId="1"/>
  </si>
  <si>
    <t>Hb (g/dL)</t>
    <phoneticPr fontId="1"/>
  </si>
  <si>
    <t>白血球数 (百/µL)</t>
    <rPh sb="6" eb="7">
      <t xml:space="preserve">ヒャク </t>
    </rPh>
    <phoneticPr fontId="1"/>
  </si>
  <si>
    <t>AST (IU/mL)</t>
    <phoneticPr fontId="1"/>
  </si>
  <si>
    <t>ALT (IU/mL)</t>
    <phoneticPr fontId="1"/>
  </si>
  <si>
    <t>γ-GTP (IU/mL)</t>
    <phoneticPr fontId="1"/>
  </si>
  <si>
    <t>ALP (IU/mL)</t>
    <phoneticPr fontId="1"/>
  </si>
  <si>
    <t>総Bil (mg/dL)</t>
    <phoneticPr fontId="1"/>
  </si>
  <si>
    <t>直接Bil (mg/dL)</t>
    <phoneticPr fontId="1"/>
  </si>
  <si>
    <t>BUN (mg/dL)</t>
    <phoneticPr fontId="1"/>
  </si>
  <si>
    <t>Cre (mg/dL)</t>
    <phoneticPr fontId="1"/>
  </si>
  <si>
    <t>eGFR (mL/min)</t>
    <phoneticPr fontId="1"/>
  </si>
  <si>
    <t>●臨床検査値 - 凝固</t>
    <rPh sb="1" eb="6">
      <t xml:space="preserve">リンショウケンサチ </t>
    </rPh>
    <rPh sb="9" eb="11">
      <t xml:space="preserve">ギョウコ </t>
    </rPh>
    <phoneticPr fontId="1"/>
  </si>
  <si>
    <t>CRP (mg/dL)</t>
    <phoneticPr fontId="1"/>
  </si>
  <si>
    <t>PT-INR</t>
  </si>
  <si>
    <t>APTT (秒)</t>
    <rPh sb="6" eb="7">
      <t xml:space="preserve">ビョウ </t>
    </rPh>
    <phoneticPr fontId="1"/>
  </si>
  <si>
    <t>Fib (mg/dL)</t>
    <phoneticPr fontId="1"/>
  </si>
  <si>
    <t>D dimer (µg/dL)</t>
    <phoneticPr fontId="1"/>
  </si>
  <si>
    <t>AT活性 (%)</t>
    <rPh sb="2" eb="4">
      <t xml:space="preserve">カッセイ </t>
    </rPh>
    <phoneticPr fontId="1"/>
  </si>
  <si>
    <t>FDP (µg/dL)</t>
    <phoneticPr fontId="1"/>
  </si>
  <si>
    <t>●臨床検査値 - 動脈血ガス</t>
    <rPh sb="1" eb="6">
      <t xml:space="preserve">リンショウケンサチ </t>
    </rPh>
    <rPh sb="9" eb="12">
      <t xml:space="preserve">ドウミャクケツガス </t>
    </rPh>
    <phoneticPr fontId="1"/>
  </si>
  <si>
    <t>pH</t>
  </si>
  <si>
    <t>pO2 (mmHg)</t>
    <phoneticPr fontId="1"/>
  </si>
  <si>
    <t>pCO2 (mmHg)</t>
    <phoneticPr fontId="1"/>
  </si>
  <si>
    <t>HCO3- (mEq/L)</t>
    <phoneticPr fontId="1"/>
  </si>
  <si>
    <t>BE (mmol/L)</t>
    <phoneticPr fontId="1"/>
  </si>
  <si>
    <t>●臨床検査値 - 尿定性/定量</t>
    <rPh sb="1" eb="6">
      <t xml:space="preserve">リンショウケンサチ </t>
    </rPh>
    <rPh sb="9" eb="12">
      <t xml:space="preserve">ニョウテイセイ </t>
    </rPh>
    <rPh sb="13" eb="15">
      <t xml:space="preserve">テイリョウ </t>
    </rPh>
    <phoneticPr fontId="1"/>
  </si>
  <si>
    <t>尿蛋白/クレアチニン比</t>
    <rPh sb="0" eb="1">
      <t xml:space="preserve">ニョウ </t>
    </rPh>
    <rPh sb="1" eb="3">
      <t xml:space="preserve">タンパク </t>
    </rPh>
    <phoneticPr fontId="1"/>
  </si>
  <si>
    <r>
      <t>蛋白定性　　</t>
    </r>
    <r>
      <rPr>
        <sz val="10"/>
        <color rgb="FFFF0000"/>
        <rFont val="ＭＳ ゴシック"/>
        <family val="2"/>
        <charset val="128"/>
      </rPr>
      <t>陰性0, +は1</t>
    </r>
    <rPh sb="2" eb="4">
      <t xml:space="preserve">テイセイ </t>
    </rPh>
    <rPh sb="6" eb="8">
      <t xml:space="preserve">インセイ </t>
    </rPh>
    <phoneticPr fontId="1"/>
  </si>
  <si>
    <r>
      <t>潜血定性　</t>
    </r>
    <r>
      <rPr>
        <sz val="12"/>
        <color rgb="FF0432FF"/>
        <rFont val="ＭＳ ゴシック"/>
        <family val="2"/>
        <charset val="128"/>
      </rPr>
      <t>　</t>
    </r>
    <r>
      <rPr>
        <sz val="10"/>
        <color rgb="FFFF0000"/>
        <rFont val="ＭＳ ゴシック"/>
        <family val="2"/>
        <charset val="128"/>
      </rPr>
      <t>++は2, 3+は3</t>
    </r>
    <phoneticPr fontId="1"/>
  </si>
  <si>
    <r>
      <t>尿糖定性　　</t>
    </r>
    <r>
      <rPr>
        <sz val="10"/>
        <color rgb="FFFF0000"/>
        <rFont val="ＭＳ ゴシック"/>
        <family val="2"/>
        <charset val="128"/>
      </rPr>
      <t>を入力下さい</t>
    </r>
    <phoneticPr fontId="1"/>
  </si>
  <si>
    <t>ｹﾄﾝ定性</t>
    <phoneticPr fontId="1"/>
  </si>
  <si>
    <t>★臨床検査値関連 特記事項</t>
    <rPh sb="1" eb="6">
      <t xml:space="preserve">リンショウケンサチ </t>
    </rPh>
    <rPh sb="6" eb="8">
      <t xml:space="preserve">カンレン </t>
    </rPh>
    <rPh sb="9" eb="13">
      <t xml:space="preserve">トッキジコウ </t>
    </rPh>
    <phoneticPr fontId="1"/>
  </si>
  <si>
    <t>★バイタルサイン関係　特記事項</t>
    <rPh sb="1" eb="5">
      <t xml:space="preserve">トッキジコウ </t>
    </rPh>
    <rPh sb="8" eb="10">
      <t xml:space="preserve">カンケイ </t>
    </rPh>
    <phoneticPr fontId="1"/>
  </si>
  <si>
    <t>●SARS-Cov2 検査</t>
    <rPh sb="1" eb="6">
      <t xml:space="preserve">リンショウケンサチ </t>
    </rPh>
    <rPh sb="11" eb="13">
      <t xml:space="preserve">ケンサ ニョウテイセイ </t>
    </rPh>
    <phoneticPr fontId="1"/>
  </si>
  <si>
    <r>
      <t>核酸検査　</t>
    </r>
    <r>
      <rPr>
        <sz val="10"/>
        <color rgb="FFFF0000"/>
        <rFont val="ＭＳ ゴシック"/>
        <family val="2"/>
        <charset val="128"/>
      </rPr>
      <t>実施日に結果</t>
    </r>
    <rPh sb="0" eb="2">
      <t xml:space="preserve">カクサン </t>
    </rPh>
    <rPh sb="2" eb="4">
      <t xml:space="preserve">ケンサ </t>
    </rPh>
    <rPh sb="5" eb="7">
      <t xml:space="preserve">ケンサジッシ </t>
    </rPh>
    <rPh sb="7" eb="8">
      <t xml:space="preserve">ビ </t>
    </rPh>
    <rPh sb="9" eb="11">
      <t xml:space="preserve">ケッカ </t>
    </rPh>
    <phoneticPr fontId="1"/>
  </si>
  <si>
    <r>
      <t>抗原検査　</t>
    </r>
    <r>
      <rPr>
        <sz val="10"/>
        <color rgb="FFFF0000"/>
        <rFont val="ＭＳ ゴシック"/>
        <family val="2"/>
        <charset val="128"/>
      </rPr>
      <t>(+か-)を入力</t>
    </r>
    <rPh sb="0" eb="4">
      <t xml:space="preserve">コウゲンケンサ </t>
    </rPh>
    <rPh sb="11" eb="13">
      <t xml:space="preserve">ニュウリョク </t>
    </rPh>
    <phoneticPr fontId="1"/>
  </si>
  <si>
    <t>●胸部画像検査</t>
    <rPh sb="1" eb="5">
      <t xml:space="preserve">キョウブガゾウ </t>
    </rPh>
    <rPh sb="5" eb="7">
      <t xml:space="preserve">ケンサ ニョウテイセイ </t>
    </rPh>
    <phoneticPr fontId="1"/>
  </si>
  <si>
    <r>
      <t xml:space="preserve">★胸部画像検査 サマリ
</t>
    </r>
    <r>
      <rPr>
        <sz val="10"/>
        <color rgb="FFFF0000"/>
        <rFont val="ＭＳ ゴシック"/>
        <family val="2"/>
        <charset val="128"/>
      </rPr>
      <t>(画像検査の経過を簡単におまとめください)</t>
    </r>
    <rPh sb="1" eb="6">
      <t xml:space="preserve">リンショウケンサチ </t>
    </rPh>
    <rPh sb="6" eb="8">
      <t xml:space="preserve">カンレン </t>
    </rPh>
    <rPh sb="13" eb="15">
      <t xml:space="preserve">ガゾウ </t>
    </rPh>
    <rPh sb="21" eb="23">
      <t xml:space="preserve">カンタンニオマトメクダサイ </t>
    </rPh>
    <phoneticPr fontId="1"/>
  </si>
  <si>
    <t>●産科的検査</t>
    <rPh sb="1" eb="4">
      <t xml:space="preserve">サンカテキ </t>
    </rPh>
    <rPh sb="4" eb="6">
      <t xml:space="preserve">ケンサ ニョウテイセイ </t>
    </rPh>
    <phoneticPr fontId="1"/>
  </si>
  <si>
    <t>児推定体重</t>
    <rPh sb="0" eb="5">
      <t xml:space="preserve">ジスイテイタイジュウ </t>
    </rPh>
    <phoneticPr fontId="1"/>
  </si>
  <si>
    <t>EFBW SD値</t>
    <rPh sb="7" eb="8">
      <t xml:space="preserve">チ </t>
    </rPh>
    <phoneticPr fontId="1"/>
  </si>
  <si>
    <r>
      <t>羊水量</t>
    </r>
    <r>
      <rPr>
        <sz val="10"/>
        <color rgb="FFFF0000"/>
        <rFont val="ＭＳ ゴシック"/>
        <family val="2"/>
        <charset val="128"/>
      </rPr>
      <t xml:space="preserve"> (過多 3, 正常 2, 過少 1 を記入)</t>
    </r>
    <rPh sb="0" eb="3">
      <t xml:space="preserve">ヨウスイリョウ </t>
    </rPh>
    <rPh sb="5" eb="7">
      <t xml:space="preserve">カタ </t>
    </rPh>
    <rPh sb="11" eb="13">
      <t xml:space="preserve">セイジョウ </t>
    </rPh>
    <rPh sb="17" eb="19">
      <t xml:space="preserve">カショウ </t>
    </rPh>
    <rPh sb="23" eb="25">
      <t xml:space="preserve">キニュウ </t>
    </rPh>
    <phoneticPr fontId="1"/>
  </si>
  <si>
    <r>
      <t>CTG所見</t>
    </r>
    <r>
      <rPr>
        <sz val="10"/>
        <color rgb="FFFF0000"/>
        <rFont val="ＭＳ ゴシック"/>
        <family val="2"/>
        <charset val="128"/>
      </rPr>
      <t xml:space="preserve"> (NRFS 1, reassuring 2 を記入)</t>
    </r>
    <rPh sb="3" eb="5">
      <t xml:space="preserve">ショケン カショウ </t>
    </rPh>
    <phoneticPr fontId="1"/>
  </si>
  <si>
    <t xml:space="preserve">★SARS-Cov2検査 特記事項
</t>
    <rPh sb="1" eb="6">
      <t xml:space="preserve">リンショウケンサチ </t>
    </rPh>
    <rPh sb="6" eb="8">
      <t xml:space="preserve">カンレン トッキジコウ </t>
    </rPh>
    <phoneticPr fontId="1"/>
  </si>
  <si>
    <t>退院時</t>
    <rPh sb="0" eb="3">
      <t xml:space="preserve">タイインジ </t>
    </rPh>
    <phoneticPr fontId="1"/>
  </si>
  <si>
    <t>●薬物治療</t>
    <rPh sb="1" eb="5">
      <t xml:space="preserve">ヤクブツチリョウ </t>
    </rPh>
    <phoneticPr fontId="1"/>
  </si>
  <si>
    <t>ロピナビル/リトナビル</t>
    <phoneticPr fontId="1"/>
  </si>
  <si>
    <t>レムデシビル</t>
  </si>
  <si>
    <t>ファムピラビル</t>
  </si>
  <si>
    <t>クロロキン</t>
  </si>
  <si>
    <t>シクレソニド</t>
  </si>
  <si>
    <t>抗ﾋﾄIL-6ﾓﾉｸﾛｰﾅﾙ抗体製剤　</t>
    <phoneticPr fontId="1"/>
  </si>
  <si>
    <t>ﾅﾌｧﾓｽﾀｯﾄﾒｼﾙ酸塩</t>
    <phoneticPr fontId="1"/>
  </si>
  <si>
    <r>
      <t>その他</t>
    </r>
    <r>
      <rPr>
        <sz val="10"/>
        <color theme="1"/>
        <rFont val="ＭＳ ゴシック"/>
        <family val="2"/>
        <charset val="128"/>
      </rPr>
      <t>（薬剤を以下に記入）</t>
    </r>
    <rPh sb="4" eb="6">
      <t xml:space="preserve">ヤクザイヲ </t>
    </rPh>
    <rPh sb="7" eb="9">
      <t xml:space="preserve">イカ </t>
    </rPh>
    <phoneticPr fontId="1"/>
  </si>
  <si>
    <t>　　右欄に記載</t>
    <rPh sb="2" eb="4">
      <t xml:space="preserve">ミギランニキサイ </t>
    </rPh>
    <phoneticPr fontId="1"/>
  </si>
  <si>
    <t>　　して下さい</t>
    <phoneticPr fontId="1"/>
  </si>
  <si>
    <t>　　投与量を</t>
    <rPh sb="2" eb="5">
      <t xml:space="preserve">トウヨリョウ </t>
    </rPh>
    <phoneticPr fontId="1"/>
  </si>
  <si>
    <t xml:space="preserve">★薬物治療 特記事項
</t>
    <rPh sb="1" eb="5">
      <t xml:space="preserve">ヤクブツチリョウ </t>
    </rPh>
    <rPh sb="5" eb="6">
      <t xml:space="preserve">カンレン </t>
    </rPh>
    <phoneticPr fontId="1"/>
  </si>
  <si>
    <t>低分子ヘパリン</t>
    <rPh sb="0" eb="3">
      <t xml:space="preserve">テイブンシヘパリン </t>
    </rPh>
    <phoneticPr fontId="1"/>
  </si>
  <si>
    <t>ヘパリン</t>
    <phoneticPr fontId="1"/>
  </si>
  <si>
    <t>●入院経過中の呼吸管理の状況</t>
    <rPh sb="1" eb="6">
      <t xml:space="preserve">ニュウインケイカチュウノ </t>
    </rPh>
    <rPh sb="7" eb="11">
      <t xml:space="preserve">コキュウカンリノジョウキョウ </t>
    </rPh>
    <phoneticPr fontId="1"/>
  </si>
  <si>
    <t>酸素投与の有無</t>
    <rPh sb="0" eb="4">
      <t xml:space="preserve">サンソトウヨノウム </t>
    </rPh>
    <phoneticPr fontId="1"/>
  </si>
  <si>
    <t>CPAP管理の有無</t>
    <rPh sb="4" eb="6">
      <t xml:space="preserve">カンリノウム </t>
    </rPh>
    <phoneticPr fontId="1"/>
  </si>
  <si>
    <t>人工呼吸管理の有無</t>
    <rPh sb="4" eb="6">
      <t xml:space="preserve">カンリノウム </t>
    </rPh>
    <phoneticPr fontId="1"/>
  </si>
  <si>
    <t>ECMO使用の有無</t>
    <phoneticPr fontId="1"/>
  </si>
  <si>
    <t>FiO2最高値</t>
    <rPh sb="4" eb="7">
      <t xml:space="preserve">サイダイチ </t>
    </rPh>
    <phoneticPr fontId="1"/>
  </si>
  <si>
    <t>CPAP_maxFiO2</t>
    <phoneticPr fontId="1"/>
  </si>
  <si>
    <t>人工呼吸_maxFiO2</t>
    <phoneticPr fontId="1"/>
  </si>
  <si>
    <t>●入院経過中の周産期合併症の新規出現</t>
    <rPh sb="1" eb="6">
      <t xml:space="preserve">ニュウインケイカチュウノ </t>
    </rPh>
    <rPh sb="7" eb="11">
      <t xml:space="preserve">コキュウカンリノジョウキョウ </t>
    </rPh>
    <phoneticPr fontId="1"/>
  </si>
  <si>
    <t>&lt;&lt;</t>
    <phoneticPr fontId="1"/>
  </si>
  <si>
    <t>こちらに記載欄あり</t>
    <phoneticPr fontId="1"/>
  </si>
  <si>
    <t>退院後の妊婦健診施設</t>
    <rPh sb="0" eb="3">
      <t xml:space="preserve">タイインゴノ </t>
    </rPh>
    <rPh sb="4" eb="10">
      <t xml:space="preserve">ニンプケンシンシセツ </t>
    </rPh>
    <phoneticPr fontId="1"/>
  </si>
  <si>
    <t>分娩施設</t>
    <rPh sb="0" eb="4">
      <t xml:space="preserve">ブンベンシセツ </t>
    </rPh>
    <phoneticPr fontId="1"/>
  </si>
  <si>
    <t>（自院以外の場合は施設名を記入→）</t>
    <rPh sb="1" eb="5">
      <t xml:space="preserve">ジインイガイノバアイハ </t>
    </rPh>
    <rPh sb="9" eb="12">
      <t xml:space="preserve">シセツメイヲキニュウ </t>
    </rPh>
    <phoneticPr fontId="1"/>
  </si>
  <si>
    <t>分娩日</t>
    <rPh sb="0" eb="2">
      <t xml:space="preserve">ブンベン </t>
    </rPh>
    <phoneticPr fontId="1"/>
  </si>
  <si>
    <t>分娩週数（自動）</t>
    <rPh sb="0" eb="2">
      <t xml:space="preserve">ブンベン </t>
    </rPh>
    <rPh sb="5" eb="7">
      <t xml:space="preserve">ジドウ </t>
    </rPh>
    <phoneticPr fontId="1"/>
  </si>
  <si>
    <t>分娩週数</t>
    <rPh sb="0" eb="1">
      <t xml:space="preserve">ブンベンシュウスウ </t>
    </rPh>
    <phoneticPr fontId="1"/>
  </si>
  <si>
    <t>分娩週数</t>
    <rPh sb="0" eb="2">
      <t xml:space="preserve">ブンベン </t>
    </rPh>
    <phoneticPr fontId="1"/>
  </si>
  <si>
    <t>児の生死</t>
    <phoneticPr fontId="1"/>
  </si>
  <si>
    <t>児の生死 (5生 4死22- 3死12-22 2流 1人工)</t>
    <rPh sb="7" eb="8">
      <t xml:space="preserve">セイサン </t>
    </rPh>
    <rPh sb="10" eb="11">
      <t xml:space="preserve">シ </t>
    </rPh>
    <rPh sb="16" eb="17">
      <t xml:space="preserve">シ </t>
    </rPh>
    <rPh sb="24" eb="25">
      <t xml:space="preserve">リュウ </t>
    </rPh>
    <rPh sb="27" eb="29">
      <t xml:space="preserve">ジンコウ </t>
    </rPh>
    <phoneticPr fontId="1"/>
  </si>
  <si>
    <t>児の性別</t>
    <rPh sb="0" eb="2">
      <t xml:space="preserve">ジノセイベツ </t>
    </rPh>
    <phoneticPr fontId="1"/>
  </si>
  <si>
    <t>g　　 身長</t>
    <rPh sb="4" eb="6">
      <t xml:space="preserve">シンチョウ </t>
    </rPh>
    <phoneticPr fontId="1"/>
  </si>
  <si>
    <t>cm　　頭位</t>
    <rPh sb="4" eb="6">
      <t xml:space="preserve">トウイ </t>
    </rPh>
    <phoneticPr fontId="1"/>
  </si>
  <si>
    <t>cm　　胸囲</t>
    <rPh sb="4" eb="6">
      <t xml:space="preserve">キョウイ </t>
    </rPh>
    <phoneticPr fontId="1"/>
  </si>
  <si>
    <t>児の計測値　　　　体重</t>
    <rPh sb="0" eb="2">
      <t xml:space="preserve">ジノケイソクチ </t>
    </rPh>
    <rPh sb="9" eb="11">
      <t xml:space="preserve">タイジュウ </t>
    </rPh>
    <phoneticPr fontId="1"/>
  </si>
  <si>
    <t>分娩時母体体重</t>
    <rPh sb="0" eb="7">
      <t xml:space="preserve">ブンベンジボタイタイジュウ </t>
    </rPh>
    <phoneticPr fontId="1"/>
  </si>
  <si>
    <t>附属物所見　　胎盤重量</t>
    <rPh sb="0" eb="5">
      <t xml:space="preserve">フゾクブツショケン </t>
    </rPh>
    <rPh sb="7" eb="11">
      <t xml:space="preserve">タイバンジュウリョウ </t>
    </rPh>
    <phoneticPr fontId="1"/>
  </si>
  <si>
    <t>g　異常所見</t>
    <rPh sb="2" eb="6">
      <t xml:space="preserve">イジョウショケン </t>
    </rPh>
    <phoneticPr fontId="1"/>
  </si>
  <si>
    <t>児の性別（1F, 2M, 3不明）</t>
    <rPh sb="0" eb="2">
      <t xml:space="preserve">ジノセイベツ </t>
    </rPh>
    <rPh sb="14" eb="16">
      <t xml:space="preserve">フメイ </t>
    </rPh>
    <phoneticPr fontId="1"/>
  </si>
  <si>
    <t>児の計測値_体重</t>
    <rPh sb="0" eb="2">
      <t xml:space="preserve">ジノケイソクチ </t>
    </rPh>
    <rPh sb="6" eb="8">
      <t xml:space="preserve">タイジュウ </t>
    </rPh>
    <phoneticPr fontId="1"/>
  </si>
  <si>
    <t>児の計測値_身長</t>
    <phoneticPr fontId="1"/>
  </si>
  <si>
    <t>児の計測値_頭位</t>
    <phoneticPr fontId="1"/>
  </si>
  <si>
    <t>児の計測値_胸囲</t>
    <phoneticPr fontId="1"/>
  </si>
  <si>
    <t>附属物所見_胎盤重量</t>
    <rPh sb="0" eb="5">
      <t xml:space="preserve">フゾクブツショケン </t>
    </rPh>
    <rPh sb="6" eb="10">
      <t xml:space="preserve">タイバンジュウリョウ </t>
    </rPh>
    <phoneticPr fontId="1"/>
  </si>
  <si>
    <t>附属物所見_異常</t>
    <rPh sb="6" eb="8">
      <t xml:space="preserve">イジョウ </t>
    </rPh>
    <phoneticPr fontId="1"/>
  </si>
  <si>
    <t>附属物所見 胎盤異常詳細</t>
    <phoneticPr fontId="1"/>
  </si>
  <si>
    <t>児の奇形の有無</t>
    <rPh sb="0" eb="1">
      <t xml:space="preserve">ジノキケイ </t>
    </rPh>
    <rPh sb="5" eb="7">
      <t xml:space="preserve">ウム </t>
    </rPh>
    <phoneticPr fontId="1"/>
  </si>
  <si>
    <t>児の奇形の有無・詳細</t>
    <rPh sb="0" eb="1">
      <t xml:space="preserve">ジノキケイ </t>
    </rPh>
    <rPh sb="5" eb="7">
      <t xml:space="preserve">ウム </t>
    </rPh>
    <rPh sb="8" eb="10">
      <t xml:space="preserve">ショウサイ </t>
    </rPh>
    <phoneticPr fontId="1"/>
  </si>
  <si>
    <t>附属物所見_詳細</t>
    <rPh sb="6" eb="8">
      <t xml:space="preserve">ショウサイ </t>
    </rPh>
    <phoneticPr fontId="1"/>
  </si>
  <si>
    <t>児の奇形の詳細</t>
    <rPh sb="0" eb="1">
      <t xml:space="preserve">ジノキケイ </t>
    </rPh>
    <rPh sb="5" eb="7">
      <t xml:space="preserve">ショウサイ </t>
    </rPh>
    <phoneticPr fontId="1"/>
  </si>
  <si>
    <t>分娩時母体発熱の有無</t>
    <phoneticPr fontId="1"/>
  </si>
  <si>
    <t>　　　5分値</t>
    <phoneticPr fontId="1"/>
  </si>
  <si>
    <t>Ap1</t>
    <phoneticPr fontId="1"/>
  </si>
  <si>
    <t>Ap5</t>
    <phoneticPr fontId="1"/>
  </si>
  <si>
    <t>（1-5までの数字を記入）</t>
    <rPh sb="10" eb="12">
      <t xml:space="preserve">キニュウ </t>
    </rPh>
    <phoneticPr fontId="1"/>
  </si>
  <si>
    <t>胎児機能不全の有無</t>
  </si>
  <si>
    <t>胎児機能不全の有無</t>
    <rPh sb="0" eb="6">
      <t xml:space="preserve">タイジキノウフゼンノウム </t>
    </rPh>
    <phoneticPr fontId="1"/>
  </si>
  <si>
    <t>アプガースコア 1分値</t>
    <phoneticPr fontId="1"/>
  </si>
  <si>
    <t xml:space="preserve">CTGレベル分類 </t>
  </si>
  <si>
    <t xml:space="preserve">CTGレベル分類 </t>
    <phoneticPr fontId="1"/>
  </si>
  <si>
    <t>臍帯動脈血ガス所見　 pH</t>
    <rPh sb="0" eb="5">
      <t xml:space="preserve">サイタイドウミャクケツガスショケン </t>
    </rPh>
    <phoneticPr fontId="1"/>
  </si>
  <si>
    <t xml:space="preserve">　　　   BE </t>
    <phoneticPr fontId="1"/>
  </si>
  <si>
    <t>mmol/L</t>
    <phoneticPr fontId="1"/>
  </si>
  <si>
    <t>ABG_pH</t>
    <phoneticPr fontId="1"/>
  </si>
  <si>
    <t>ABG_BE</t>
    <phoneticPr fontId="1"/>
  </si>
  <si>
    <t>児の症状</t>
    <rPh sb="0" eb="1">
      <t xml:space="preserve">ジノショウジョウ </t>
    </rPh>
    <phoneticPr fontId="1"/>
  </si>
  <si>
    <t>陥没呼吸</t>
  </si>
  <si>
    <t>無呼吸発作</t>
  </si>
  <si>
    <t>多呼吸</t>
  </si>
  <si>
    <t>チアノーゼ</t>
  </si>
  <si>
    <t>頻脈</t>
  </si>
  <si>
    <t>活気不良</t>
  </si>
  <si>
    <t>哺乳障害</t>
  </si>
  <si>
    <t>嘔吐</t>
  </si>
  <si>
    <t>下痢</t>
  </si>
  <si>
    <t>敗血症</t>
  </si>
  <si>
    <t>ショック</t>
  </si>
  <si>
    <t>その他　　</t>
  </si>
  <si>
    <t>児の症状詳細</t>
    <rPh sb="0" eb="1">
      <t xml:space="preserve">ジノショウジョウ </t>
    </rPh>
    <rPh sb="4" eb="6">
      <t xml:space="preserve">ショウサイ </t>
    </rPh>
    <phoneticPr fontId="1"/>
  </si>
  <si>
    <t>児の出生直後の検査所見</t>
    <rPh sb="0" eb="1">
      <t xml:space="preserve">ジノ </t>
    </rPh>
    <rPh sb="2" eb="6">
      <t xml:space="preserve">シュッセイチョクゴノケンサ </t>
    </rPh>
    <rPh sb="9" eb="11">
      <t xml:space="preserve">ショケン </t>
    </rPh>
    <phoneticPr fontId="1"/>
  </si>
  <si>
    <t>白血球数</t>
    <rPh sb="0" eb="4">
      <t xml:space="preserve">ヒャク </t>
    </rPh>
    <phoneticPr fontId="1"/>
  </si>
  <si>
    <t>赤血球数</t>
    <rPh sb="0" eb="4">
      <t xml:space="preserve">マン </t>
    </rPh>
    <phoneticPr fontId="1"/>
  </si>
  <si>
    <t>Hb</t>
    <phoneticPr fontId="1"/>
  </si>
  <si>
    <t>　Neut</t>
    <phoneticPr fontId="1"/>
  </si>
  <si>
    <t>　Lymph</t>
    <phoneticPr fontId="1"/>
  </si>
  <si>
    <t>　Eosino</t>
    <phoneticPr fontId="1"/>
  </si>
  <si>
    <t>　Baso</t>
    <phoneticPr fontId="1"/>
  </si>
  <si>
    <t>　Mono</t>
    <phoneticPr fontId="1"/>
  </si>
  <si>
    <t>Hct</t>
    <phoneticPr fontId="1"/>
  </si>
  <si>
    <t>血小板数</t>
    <phoneticPr fontId="1"/>
  </si>
  <si>
    <t>千/µL</t>
  </si>
  <si>
    <t>百/µL</t>
    <phoneticPr fontId="1"/>
  </si>
  <si>
    <t>万/µL</t>
    <phoneticPr fontId="1"/>
  </si>
  <si>
    <t>g/dL</t>
    <phoneticPr fontId="1"/>
  </si>
  <si>
    <t>IgM</t>
    <phoneticPr fontId="1"/>
  </si>
  <si>
    <t>IgG</t>
    <phoneticPr fontId="1"/>
  </si>
  <si>
    <t>Cre</t>
    <phoneticPr fontId="1"/>
  </si>
  <si>
    <t>mg/dL</t>
    <phoneticPr fontId="1"/>
  </si>
  <si>
    <t>IU/mL</t>
    <phoneticPr fontId="1"/>
  </si>
  <si>
    <t>CRP</t>
    <phoneticPr fontId="1"/>
  </si>
  <si>
    <t>AST</t>
    <phoneticPr fontId="1"/>
  </si>
  <si>
    <t>ALT</t>
    <phoneticPr fontId="1"/>
  </si>
  <si>
    <t xml:space="preserve">γ-GTP </t>
    <phoneticPr fontId="1"/>
  </si>
  <si>
    <t>ALP</t>
    <phoneticPr fontId="1"/>
  </si>
  <si>
    <t>総Bil</t>
    <phoneticPr fontId="1"/>
  </si>
  <si>
    <t xml:space="preserve">直接Bil </t>
    <phoneticPr fontId="1"/>
  </si>
  <si>
    <t xml:space="preserve">BUN </t>
    <phoneticPr fontId="1"/>
  </si>
  <si>
    <t>児の呼吸管理方法</t>
    <rPh sb="0" eb="1">
      <t xml:space="preserve">ジノ </t>
    </rPh>
    <rPh sb="2" eb="8">
      <t xml:space="preserve">コキュウカンリホウホウ </t>
    </rPh>
    <phoneticPr fontId="1"/>
  </si>
  <si>
    <t>O2only</t>
    <phoneticPr fontId="1"/>
  </si>
  <si>
    <t>nCPAP</t>
    <phoneticPr fontId="1"/>
  </si>
  <si>
    <t>挿管</t>
    <rPh sb="0" eb="2">
      <t xml:space="preserve">ソウカン </t>
    </rPh>
    <phoneticPr fontId="1"/>
  </si>
  <si>
    <t>ECMO</t>
    <phoneticPr fontId="1"/>
  </si>
  <si>
    <t>分娩方法</t>
    <rPh sb="0" eb="2">
      <t xml:space="preserve">ブンベンジョウホウ </t>
    </rPh>
    <rPh sb="2" eb="4">
      <t xml:space="preserve">ホウホウ </t>
    </rPh>
    <phoneticPr fontId="1"/>
  </si>
  <si>
    <t>rCS</t>
    <phoneticPr fontId="1"/>
  </si>
  <si>
    <t>子宮op</t>
    <rPh sb="0" eb="2">
      <t xml:space="preserve">シキュウ </t>
    </rPh>
    <phoneticPr fontId="1"/>
  </si>
  <si>
    <t>NRFS</t>
    <phoneticPr fontId="1"/>
  </si>
  <si>
    <t>非頭位</t>
    <rPh sb="0" eb="3">
      <t xml:space="preserve">ヒトウイ </t>
    </rPh>
    <phoneticPr fontId="1"/>
  </si>
  <si>
    <t>多胎</t>
    <rPh sb="0" eb="2">
      <t xml:space="preserve">タタイ </t>
    </rPh>
    <phoneticPr fontId="1"/>
  </si>
  <si>
    <t>CPD</t>
    <phoneticPr fontId="1"/>
  </si>
  <si>
    <t>分娩時の異常</t>
    <rPh sb="0" eb="3">
      <t xml:space="preserve">ブンベンジノイジョウ </t>
    </rPh>
    <phoneticPr fontId="1"/>
  </si>
  <si>
    <t>胎位</t>
    <rPh sb="0" eb="2">
      <t xml:space="preserve">タイイ </t>
    </rPh>
    <phoneticPr fontId="1"/>
  </si>
  <si>
    <t>弛緩</t>
    <rPh sb="0" eb="1">
      <t>シカンシ</t>
    </rPh>
    <phoneticPr fontId="1"/>
  </si>
  <si>
    <t>癒着</t>
    <rPh sb="0" eb="2">
      <t xml:space="preserve">ユチャク </t>
    </rPh>
    <phoneticPr fontId="1"/>
  </si>
  <si>
    <t>遺残</t>
    <rPh sb="0" eb="2">
      <t xml:space="preserve">イザン </t>
    </rPh>
    <phoneticPr fontId="1"/>
  </si>
  <si>
    <t>微弱</t>
    <rPh sb="0" eb="2">
      <t xml:space="preserve">ビジャク </t>
    </rPh>
    <phoneticPr fontId="1"/>
  </si>
  <si>
    <t>過強</t>
    <rPh sb="0" eb="2">
      <t xml:space="preserve">カキョウ </t>
    </rPh>
    <phoneticPr fontId="1"/>
  </si>
  <si>
    <t>停止</t>
    <rPh sb="0" eb="2">
      <t xml:space="preserve">テイシ </t>
    </rPh>
    <phoneticPr fontId="1"/>
  </si>
  <si>
    <t>遷延</t>
    <rPh sb="0" eb="2">
      <t xml:space="preserve">センエン </t>
    </rPh>
    <phoneticPr fontId="1"/>
  </si>
  <si>
    <t>退院後から分娩までの</t>
  </si>
  <si>
    <t>周産期合併症の新規出現</t>
    <phoneticPr fontId="1"/>
  </si>
  <si>
    <t>（COVID-19治療ないし経過観察</t>
    <rPh sb="9" eb="11">
      <t xml:space="preserve">チリョウ </t>
    </rPh>
    <rPh sb="14" eb="18">
      <t xml:space="preserve">ケイカカンサツ </t>
    </rPh>
    <phoneticPr fontId="1"/>
  </si>
  <si>
    <t>　入院のまま分娩になった際は</t>
    <phoneticPr fontId="1"/>
  </si>
  <si>
    <t>　記入不要）</t>
    <rPh sb="1" eb="5">
      <t xml:space="preserve">キニュウフヨウ </t>
    </rPh>
    <phoneticPr fontId="1"/>
  </si>
  <si>
    <t>4．分娩、産褥期情報</t>
    <rPh sb="5" eb="8">
      <t xml:space="preserve">サンジョクキ </t>
    </rPh>
    <phoneticPr fontId="1"/>
  </si>
  <si>
    <t>産褥期の異常の有無</t>
    <rPh sb="0" eb="3">
      <t xml:space="preserve">サンジョクキノ </t>
    </rPh>
    <rPh sb="4" eb="6">
      <t xml:space="preserve">イジョウノウム </t>
    </rPh>
    <phoneticPr fontId="1"/>
  </si>
  <si>
    <t>産褥熱</t>
    <rPh sb="0" eb="3">
      <t xml:space="preserve">サンジョクネツ </t>
    </rPh>
    <phoneticPr fontId="1"/>
  </si>
  <si>
    <t>復古×</t>
    <rPh sb="0" eb="2">
      <t xml:space="preserve">フッコフゼン </t>
    </rPh>
    <phoneticPr fontId="1"/>
  </si>
  <si>
    <t>うつ</t>
    <phoneticPr fontId="1"/>
  </si>
  <si>
    <t>1ヶ月検診でのEPDSスコア</t>
    <phoneticPr fontId="1"/>
  </si>
  <si>
    <t>点</t>
    <rPh sb="0" eb="1">
      <t xml:space="preserve">テン </t>
    </rPh>
    <phoneticPr fontId="1"/>
  </si>
  <si>
    <t>以　下　は　生　産　の　場　合　の　み　記　入</t>
    <rPh sb="0" eb="3">
      <t xml:space="preserve">イカハ </t>
    </rPh>
    <rPh sb="6" eb="9">
      <t xml:space="preserve">セイサンノバアイキニュウ </t>
    </rPh>
    <phoneticPr fontId="1"/>
  </si>
  <si>
    <t>分娩時の異常_詳細</t>
    <rPh sb="0" eb="3">
      <t xml:space="preserve">ブンベンジノイジョウ </t>
    </rPh>
    <phoneticPr fontId="1"/>
  </si>
  <si>
    <t>周産期合併症の新規出現（退院〜分娩）</t>
    <phoneticPr fontId="1"/>
  </si>
  <si>
    <t>周産期合併症の新規出現（退院〜分娩）_詳細</t>
    <rPh sb="12" eb="14">
      <t xml:space="preserve">タイイン </t>
    </rPh>
    <rPh sb="15" eb="17">
      <t xml:space="preserve">タイインホブンベン </t>
    </rPh>
    <phoneticPr fontId="1"/>
  </si>
  <si>
    <t>産褥期の異常の有無_詳細</t>
    <phoneticPr fontId="1"/>
  </si>
  <si>
    <t>帝切適応</t>
    <rPh sb="0" eb="4">
      <t xml:space="preserve">テイセツリテキオウ </t>
    </rPh>
    <phoneticPr fontId="1"/>
  </si>
  <si>
    <t>kg</t>
    <phoneticPr fontId="1"/>
  </si>
  <si>
    <t>5．児の転帰</t>
    <rPh sb="2" eb="3">
      <t xml:space="preserve">ジノテンキ </t>
    </rPh>
    <phoneticPr fontId="1"/>
  </si>
  <si>
    <t>Cov感染</t>
    <rPh sb="3" eb="5">
      <t xml:space="preserve">カンセン </t>
    </rPh>
    <phoneticPr fontId="1"/>
  </si>
  <si>
    <t>Cov悪化</t>
    <rPh sb="3" eb="5">
      <t xml:space="preserve">アッカ </t>
    </rPh>
    <phoneticPr fontId="1"/>
  </si>
  <si>
    <t>Cov増悪</t>
    <rPh sb="3" eb="5">
      <t xml:space="preserve">ゾウアク </t>
    </rPh>
    <phoneticPr fontId="1"/>
  </si>
  <si>
    <t>児の退院時日齢</t>
    <rPh sb="0" eb="1">
      <t xml:space="preserve">ジノ </t>
    </rPh>
    <rPh sb="2" eb="7">
      <t xml:space="preserve">タイインジニチレイ </t>
    </rPh>
    <phoneticPr fontId="1"/>
  </si>
  <si>
    <t>日齢</t>
    <rPh sb="0" eb="2">
      <t xml:space="preserve">ニチレイ </t>
    </rPh>
    <phoneticPr fontId="1"/>
  </si>
  <si>
    <t>Cov治癒</t>
    <rPh sb="3" eb="5">
      <t xml:space="preserve">チユ </t>
    </rPh>
    <phoneticPr fontId="1"/>
  </si>
  <si>
    <t>Cov後</t>
    <rPh sb="3" eb="4">
      <t xml:space="preserve">コウイ </t>
    </rPh>
    <phoneticPr fontId="1"/>
  </si>
  <si>
    <t>NoCo治癒</t>
    <rPh sb="4" eb="6">
      <t xml:space="preserve">チユ </t>
    </rPh>
    <phoneticPr fontId="1"/>
  </si>
  <si>
    <t>NoCo後</t>
    <rPh sb="4" eb="5">
      <t xml:space="preserve">アト </t>
    </rPh>
    <phoneticPr fontId="1"/>
  </si>
  <si>
    <t>死亡</t>
    <rPh sb="0" eb="2">
      <t xml:space="preserve">シボウ </t>
    </rPh>
    <phoneticPr fontId="1"/>
  </si>
  <si>
    <t>児の転帰</t>
    <rPh sb="0" eb="1">
      <t xml:space="preserve">ジノ </t>
    </rPh>
    <rPh sb="2" eb="4">
      <t xml:space="preserve">テンキ </t>
    </rPh>
    <phoneticPr fontId="1"/>
  </si>
  <si>
    <t>後遺症、死亡理由など詳細を記載↓</t>
    <rPh sb="0" eb="3">
      <t xml:space="preserve">コウイショウ </t>
    </rPh>
    <rPh sb="4" eb="8">
      <t xml:space="preserve">シボウリユウナドショウサイヲキサイ </t>
    </rPh>
    <phoneticPr fontId="1"/>
  </si>
  <si>
    <t>児の転帰_詳細</t>
    <rPh sb="0" eb="1">
      <t xml:space="preserve">ジノテンキ </t>
    </rPh>
    <rPh sb="5" eb="7">
      <t xml:space="preserve">ショウサイ </t>
    </rPh>
    <phoneticPr fontId="1"/>
  </si>
  <si>
    <t>新生児レジストリ番号が分かれば記載してください</t>
    <rPh sb="0" eb="3">
      <t xml:space="preserve">シンセイジ </t>
    </rPh>
    <rPh sb="15" eb="17">
      <t xml:space="preserve">キサイシテクダサイ </t>
    </rPh>
    <phoneticPr fontId="1"/>
  </si>
  <si>
    <t>新生児レジストリ番号</t>
    <rPh sb="0" eb="3">
      <t xml:space="preserve">シンセイジ </t>
    </rPh>
    <phoneticPr fontId="1"/>
  </si>
  <si>
    <t>LDH (U/mL)</t>
    <phoneticPr fontId="1"/>
  </si>
  <si>
    <t>フェリチン（ng/mL）</t>
    <phoneticPr fontId="1"/>
  </si>
  <si>
    <t>IL-6（pg/mL）</t>
    <phoneticPr fontId="1"/>
  </si>
  <si>
    <t>児のSARS-Cov-2感染</t>
    <rPh sb="0" eb="1">
      <t xml:space="preserve">ジノ </t>
    </rPh>
    <phoneticPr fontId="1"/>
  </si>
  <si>
    <t>想定される
児への感染経路</t>
  </si>
  <si>
    <t xml:space="preserve">診断根拠など
詳細を記載→ </t>
    <rPh sb="0" eb="2">
      <t xml:space="preserve">カンセンアリ </t>
    </rPh>
    <rPh sb="5" eb="8">
      <t xml:space="preserve">カンセンウタガイ </t>
    </rPh>
    <rPh sb="10" eb="11">
      <t xml:space="preserve">サイノシンダンコンキョナドショウサイヲキサイ イカモキサイシテクダサイ </t>
    </rPh>
    <phoneticPr fontId="1"/>
  </si>
  <si>
    <t>感染あり、感染疑いの際は以下2項目も記載してください</t>
    <phoneticPr fontId="1"/>
  </si>
  <si>
    <t>先天</t>
    <rPh sb="0" eb="2">
      <t xml:space="preserve">センテン </t>
    </rPh>
    <phoneticPr fontId="1"/>
  </si>
  <si>
    <t>母乳</t>
    <rPh sb="0" eb="2">
      <t xml:space="preserve">ボニュウ </t>
    </rPh>
    <phoneticPr fontId="1"/>
  </si>
  <si>
    <t>母飛沫</t>
    <rPh sb="0" eb="3">
      <t xml:space="preserve">ハハヒマツ </t>
    </rPh>
    <phoneticPr fontId="1"/>
  </si>
  <si>
    <t>家族飛沫</t>
    <rPh sb="0" eb="4">
      <t xml:space="preserve">カゾクヒマツ </t>
    </rPh>
    <phoneticPr fontId="1"/>
  </si>
  <si>
    <t>他飛沫</t>
    <rPh sb="0" eb="3">
      <t xml:space="preserve">ホカヒマツ </t>
    </rPh>
    <phoneticPr fontId="1"/>
  </si>
  <si>
    <t>その他</t>
    <rPh sb="2" eb="3">
      <t xml:space="preserve">ホカ </t>
    </rPh>
    <phoneticPr fontId="1"/>
  </si>
  <si>
    <t>児のSARS-Cov-3感染経路</t>
    <rPh sb="0" eb="1">
      <t xml:space="preserve">ジノ </t>
    </rPh>
    <rPh sb="14" eb="16">
      <t xml:space="preserve">ケイロ </t>
    </rPh>
    <phoneticPr fontId="1"/>
  </si>
  <si>
    <t>児のSARS-Cov-3感染詳細</t>
    <rPh sb="0" eb="1">
      <t xml:space="preserve">ジノ </t>
    </rPh>
    <rPh sb="14" eb="16">
      <t xml:space="preserve">ショウサイ </t>
    </rPh>
    <phoneticPr fontId="1"/>
  </si>
  <si>
    <t>児の管理状況</t>
    <rPh sb="0" eb="2">
      <t xml:space="preserve">ジノカンリジョウキョウ </t>
    </rPh>
    <phoneticPr fontId="1"/>
  </si>
  <si>
    <t>臍帯血</t>
  </si>
  <si>
    <t>羊水</t>
  </si>
  <si>
    <t>母体血</t>
  </si>
  <si>
    <t>児血</t>
  </si>
  <si>
    <t>胃内吸引</t>
  </si>
  <si>
    <t>直腸スワブ</t>
  </si>
  <si>
    <t>鼻咽頭</t>
    <phoneticPr fontId="1"/>
  </si>
  <si>
    <t>下さい</t>
    <phoneticPr fontId="1"/>
  </si>
  <si>
    <t>をご記入</t>
    <rPh sb="2" eb="4">
      <t xml:space="preserve">キニュウシテクダサイ </t>
    </rPh>
    <phoneticPr fontId="1"/>
  </si>
  <si>
    <t>陰性は-　</t>
    <phoneticPr fontId="1"/>
  </si>
  <si>
    <r>
      <rPr>
        <sz val="12"/>
        <color theme="1"/>
        <rFont val="ＭＳ ゴシック"/>
        <family val="2"/>
        <charset val="128"/>
      </rPr>
      <t>結果　</t>
    </r>
    <r>
      <rPr>
        <sz val="10"/>
        <color rgb="FFFF0000"/>
        <rFont val="ＭＳ ゴシック"/>
        <family val="2"/>
        <charset val="128"/>
      </rPr>
      <t>陽性は+、　　</t>
    </r>
    <rPh sb="0" eb="2">
      <t xml:space="preserve">ケッカ </t>
    </rPh>
    <rPh sb="3" eb="5">
      <t xml:space="preserve">ヨウセイ インセイハ </t>
    </rPh>
    <phoneticPr fontId="1"/>
  </si>
  <si>
    <t>児血IgG抗体</t>
    <rPh sb="0" eb="1">
      <t xml:space="preserve">ジケツ </t>
    </rPh>
    <rPh sb="5" eb="7">
      <t xml:space="preserve">コウタイ </t>
    </rPh>
    <phoneticPr fontId="1"/>
  </si>
  <si>
    <t>児血IgM抗体</t>
    <rPh sb="0" eb="1">
      <t xml:space="preserve">ジケツ </t>
    </rPh>
    <rPh sb="5" eb="7">
      <t xml:space="preserve">コウタイ </t>
    </rPh>
    <phoneticPr fontId="1"/>
  </si>
  <si>
    <t>児・母乳のSARS-Cov-2検査状況</t>
    <rPh sb="2" eb="4">
      <t xml:space="preserve">ボニュウ </t>
    </rPh>
    <rPh sb="15" eb="19">
      <t xml:space="preserve">ケンサジョウキョウ </t>
    </rPh>
    <phoneticPr fontId="1"/>
  </si>
  <si>
    <t>母乳</t>
    <rPh sb="0" eb="1">
      <t xml:space="preserve">ボニュウ </t>
    </rPh>
    <phoneticPr fontId="1"/>
  </si>
  <si>
    <t>児の栄養状況</t>
  </si>
  <si>
    <t>児の栄養状況</t>
    <rPh sb="0" eb="1">
      <t xml:space="preserve">ジノエイヨウジョウキョウ </t>
    </rPh>
    <phoneticPr fontId="1"/>
  </si>
  <si>
    <r>
      <t>検査を実施した</t>
    </r>
    <r>
      <rPr>
        <b/>
        <sz val="12"/>
        <color theme="1"/>
        <rFont val="ＭＳ ゴシック"/>
        <family val="2"/>
        <charset val="128"/>
      </rPr>
      <t>日齢</t>
    </r>
    <rPh sb="0" eb="2">
      <t xml:space="preserve">ケンサ </t>
    </rPh>
    <rPh sb="3" eb="5">
      <t xml:space="preserve">ジッシ </t>
    </rPh>
    <rPh sb="7" eb="9">
      <t xml:space="preserve">ニチレイ </t>
    </rPh>
    <phoneticPr fontId="1"/>
  </si>
  <si>
    <t>胸部X線写真</t>
    <phoneticPr fontId="1"/>
  </si>
  <si>
    <t>胸部CT</t>
    <phoneticPr fontId="1"/>
  </si>
  <si>
    <t>その他</t>
    <phoneticPr fontId="1"/>
  </si>
  <si>
    <t>所見があれ</t>
    <rPh sb="0" eb="2">
      <t xml:space="preserve">ショケンガアレバ </t>
    </rPh>
    <phoneticPr fontId="1"/>
  </si>
  <si>
    <t>ば記載 →</t>
    <phoneticPr fontId="1"/>
  </si>
  <si>
    <t>●核酸検査(RT-PCR等)</t>
    <rPh sb="1" eb="5">
      <t xml:space="preserve">カクサンケンサ </t>
    </rPh>
    <rPh sb="12" eb="13">
      <t xml:space="preserve">ナド </t>
    </rPh>
    <phoneticPr fontId="1"/>
  </si>
  <si>
    <t>●特異抗体検査</t>
    <rPh sb="0" eb="6">
      <t xml:space="preserve">トクイコウタイケンサ </t>
    </rPh>
    <phoneticPr fontId="1"/>
  </si>
  <si>
    <t>●各種画像検査</t>
    <rPh sb="0" eb="6">
      <t xml:space="preserve">ガゾウケンサ </t>
    </rPh>
    <phoneticPr fontId="1"/>
  </si>
  <si>
    <t>児の治療内容</t>
    <rPh sb="0" eb="1">
      <t xml:space="preserve">ジノ </t>
    </rPh>
    <rPh sb="2" eb="6">
      <t xml:space="preserve">チリョウナイヨウ コキュウカンリイガイ </t>
    </rPh>
    <phoneticPr fontId="1"/>
  </si>
  <si>
    <t>（呼吸管理以外）</t>
    <phoneticPr fontId="1"/>
  </si>
  <si>
    <t>抗菌</t>
    <rPh sb="0" eb="2">
      <t xml:space="preserve">コウキン </t>
    </rPh>
    <phoneticPr fontId="1"/>
  </si>
  <si>
    <t>抗ウィ</t>
    <rPh sb="0" eb="1">
      <t xml:space="preserve">コウ </t>
    </rPh>
    <phoneticPr fontId="1"/>
  </si>
  <si>
    <t>補液</t>
    <rPh sb="0" eb="2">
      <t xml:space="preserve">ホエキ </t>
    </rPh>
    <phoneticPr fontId="1"/>
  </si>
  <si>
    <t>循環</t>
    <rPh sb="0" eb="2">
      <t xml:space="preserve">ジュンカン </t>
    </rPh>
    <phoneticPr fontId="1"/>
  </si>
  <si>
    <t>気拡B</t>
    <rPh sb="0" eb="1">
      <t xml:space="preserve">キカン </t>
    </rPh>
    <rPh sb="1" eb="2">
      <t xml:space="preserve">カクチョウ </t>
    </rPh>
    <phoneticPr fontId="1"/>
  </si>
  <si>
    <t>気拡V</t>
    <rPh sb="0" eb="1">
      <t xml:space="preserve">キカン </t>
    </rPh>
    <rPh sb="1" eb="2">
      <t xml:space="preserve">カクチョウ </t>
    </rPh>
    <phoneticPr fontId="1"/>
  </si>
  <si>
    <t>ｽﾃB</t>
    <phoneticPr fontId="1"/>
  </si>
  <si>
    <t>ｽﾃV</t>
    <phoneticPr fontId="1"/>
  </si>
  <si>
    <t>利尿</t>
    <rPh sb="0" eb="2">
      <t xml:space="preserve">リニョウ </t>
    </rPh>
    <phoneticPr fontId="1"/>
  </si>
  <si>
    <t>キサ</t>
    <phoneticPr fontId="1"/>
  </si>
  <si>
    <t>カフ</t>
    <phoneticPr fontId="1"/>
  </si>
  <si>
    <t>ｻﾌｧｸ</t>
    <phoneticPr fontId="1"/>
  </si>
  <si>
    <t>NO</t>
    <phoneticPr fontId="1"/>
  </si>
  <si>
    <t>詳細</t>
    <rPh sb="0" eb="2">
      <t xml:space="preserve">ショウサイ </t>
    </rPh>
    <phoneticPr fontId="1"/>
  </si>
  <si>
    <t>児の管理状況</t>
  </si>
  <si>
    <t>児の管理状況詳細</t>
    <rPh sb="6" eb="8">
      <t xml:space="preserve">ショウサイ </t>
    </rPh>
    <phoneticPr fontId="1"/>
  </si>
  <si>
    <t>児・母乳のSARS-Cov-2検査状況は必要事項適宜手作業で取込み</t>
    <phoneticPr fontId="1"/>
  </si>
  <si>
    <t>神戸大学大学院医学研究科外科系講座産科婦人科学分野</t>
    <phoneticPr fontId="1"/>
  </si>
  <si>
    <t xml:space="preserve"> 〒650-0017 神戸市中央区楠町 7-5-1</t>
    <phoneticPr fontId="1"/>
  </si>
  <si>
    <t>obcov@med.kobe-u.ac.jp</t>
    <phoneticPr fontId="1"/>
  </si>
  <si>
    <t>078-382-6019</t>
    <phoneticPr fontId="1"/>
  </si>
  <si>
    <t xml:space="preserve"> TEL:</t>
    <phoneticPr fontId="1"/>
  </si>
  <si>
    <t>078-382-6000</t>
    <phoneticPr fontId="1"/>
  </si>
  <si>
    <t>FAX:</t>
    <phoneticPr fontId="1"/>
  </si>
  <si>
    <t>E-mail:</t>
    <phoneticPr fontId="1"/>
  </si>
  <si>
    <t>ご記入頂きました症例登録シートは、下記までご返送頂けますよう、よろしくお願いいたします。</t>
    <rPh sb="17" eb="19">
      <t xml:space="preserve">カキマデ </t>
    </rPh>
    <phoneticPr fontId="1"/>
  </si>
  <si>
    <t>メール添付にてお送り頂けますと幸いです。</t>
    <phoneticPr fontId="1"/>
  </si>
  <si>
    <t>出口　雅士</t>
    <rPh sb="0" eb="5">
      <t xml:space="preserve">デグ </t>
    </rPh>
    <phoneticPr fontId="1"/>
  </si>
  <si>
    <t>担当者:</t>
    <rPh sb="0" eb="3">
      <t xml:space="preserve">タントウシャ </t>
    </rPh>
    <phoneticPr fontId="1"/>
  </si>
  <si>
    <t>登録票 / CRF取得日</t>
    <rPh sb="0" eb="3">
      <t xml:space="preserve">トウロクヒョウ </t>
    </rPh>
    <rPh sb="9" eb="12">
      <t xml:space="preserve">シュトクビ </t>
    </rPh>
    <phoneticPr fontId="1"/>
  </si>
  <si>
    <r>
      <rPr>
        <b/>
        <sz val="10"/>
        <color theme="1"/>
        <rFont val="ＭＳ ゴシック"/>
        <family val="2"/>
        <charset val="128"/>
      </rPr>
      <t xml:space="preserve">氏名：出口　雅士
所属：神戸大学大学院医学研究科外科系講座産科婦人科学分野
</t>
    </r>
    <r>
      <rPr>
        <sz val="10"/>
        <color theme="1"/>
        <rFont val="ＭＳ ゴシック"/>
        <family val="2"/>
        <charset val="128"/>
      </rPr>
      <t>TEL：078-382-6000　　FAX：078-382-6019　　E-mail：deguchi@med.kobe-u.ac.jp</t>
    </r>
    <rPh sb="3" eb="8">
      <t xml:space="preserve">デグ </t>
    </rPh>
    <phoneticPr fontId="1"/>
  </si>
  <si>
    <t>既往歴(なし1, あり2, 不明0)</t>
    <rPh sb="0" eb="3">
      <t xml:space="preserve">キオウレキ </t>
    </rPh>
    <rPh sb="14" eb="16">
      <t xml:space="preserve">フメイ </t>
    </rPh>
    <phoneticPr fontId="1"/>
  </si>
  <si>
    <t>既往歴詳細（記載なし0）</t>
    <rPh sb="0" eb="3">
      <t xml:space="preserve">キオウレキ </t>
    </rPh>
    <rPh sb="3" eb="5">
      <t xml:space="preserve">ショウサイ </t>
    </rPh>
    <rPh sb="6" eb="8">
      <t xml:space="preserve">キサイナシ </t>
    </rPh>
    <phoneticPr fontId="1"/>
  </si>
  <si>
    <t>家族歴(なし1, あり2, 不明0)</t>
    <phoneticPr fontId="1"/>
  </si>
  <si>
    <t>家族歴詳細（記載なし0）</t>
    <phoneticPr fontId="1"/>
  </si>
  <si>
    <t>アレルギー歴(なし1, あり2, 不明0)</t>
    <phoneticPr fontId="1"/>
  </si>
  <si>
    <t>アレルギー歴詳細（記載なし0）</t>
    <phoneticPr fontId="1"/>
  </si>
  <si>
    <t>喫煙歴（妊娠前）(なし1, あり2, 不明0)</t>
    <rPh sb="0" eb="3">
      <t xml:space="preserve">キツエンレキ </t>
    </rPh>
    <rPh sb="4" eb="7">
      <t xml:space="preserve">ニンシンマエ </t>
    </rPh>
    <phoneticPr fontId="1"/>
  </si>
  <si>
    <t>喫煙歴（今回妊娠中）(なし1, あり2, 不明0)</t>
    <rPh sb="0" eb="3">
      <t xml:space="preserve">キツエンレキ </t>
    </rPh>
    <rPh sb="4" eb="6">
      <t xml:space="preserve">コンカイ </t>
    </rPh>
    <rPh sb="6" eb="8">
      <t xml:space="preserve">ニンシンマエ </t>
    </rPh>
    <rPh sb="8" eb="9">
      <t xml:space="preserve">ナカ </t>
    </rPh>
    <phoneticPr fontId="1"/>
  </si>
  <si>
    <t>妊娠方法（自然1, AIH2, ICSI3, 不明0）</t>
    <rPh sb="0" eb="4">
      <t xml:space="preserve">ニンシンホウホウ </t>
    </rPh>
    <rPh sb="5" eb="7">
      <t xml:space="preserve">シゼン </t>
    </rPh>
    <rPh sb="23" eb="25">
      <t xml:space="preserve">フメイ </t>
    </rPh>
    <phoneticPr fontId="1"/>
  </si>
  <si>
    <t>胎児数（数字 &amp; 自由記載）</t>
    <rPh sb="0" eb="3">
      <t xml:space="preserve">タイジスウ </t>
    </rPh>
    <rPh sb="5" eb="14">
      <t xml:space="preserve">スウジ </t>
    </rPh>
    <phoneticPr fontId="1"/>
  </si>
  <si>
    <t>　　風疹HI価（数字 &amp; 自由記載）</t>
    <rPh sb="8" eb="9">
      <t xml:space="preserve">バイ </t>
    </rPh>
    <phoneticPr fontId="1"/>
  </si>
  <si>
    <t>　　HBs抗原(陰性1, 陽性2, 不明0 未実施x)</t>
    <rPh sb="5" eb="7">
      <t xml:space="preserve">コウゲン </t>
    </rPh>
    <rPh sb="8" eb="10">
      <t xml:space="preserve">インセイ </t>
    </rPh>
    <rPh sb="13" eb="15">
      <t xml:space="preserve">ヨウセイ </t>
    </rPh>
    <rPh sb="22" eb="25">
      <t xml:space="preserve">ミジッシ </t>
    </rPh>
    <phoneticPr fontId="1"/>
  </si>
  <si>
    <t>　　HCV抗体(陰性1, 陽性2, 不明0 未実施x)</t>
    <rPh sb="5" eb="7">
      <t xml:space="preserve">コウタイ </t>
    </rPh>
    <phoneticPr fontId="1"/>
  </si>
  <si>
    <t>　　HIV抗体(陰性1, 陽性2, 不明0 未実施x)</t>
    <phoneticPr fontId="1"/>
  </si>
  <si>
    <t>　　頸管クラミジア(陰性1, 陽性2, 不明0 未実施x)</t>
    <rPh sb="2" eb="4">
      <t xml:space="preserve">ケイカンクラミジア </t>
    </rPh>
    <phoneticPr fontId="1"/>
  </si>
  <si>
    <t>　　梅毒血清反応(陰性1, 陽性2, 不明0 未実施x)</t>
    <rPh sb="2" eb="8">
      <t xml:space="preserve">バイドクケッセイハンノウ </t>
    </rPh>
    <phoneticPr fontId="1"/>
  </si>
  <si>
    <t>　　　　　陽性ならRPR定量値（数字 &amp; 自由記載, 空欄0）</t>
    <rPh sb="5" eb="7">
      <t xml:space="preserve">ヨウセイナラ </t>
    </rPh>
    <rPh sb="12" eb="15">
      <t xml:space="preserve">テイリョウチ </t>
    </rPh>
    <rPh sb="27" eb="29">
      <t xml:space="preserve">クウラン </t>
    </rPh>
    <phoneticPr fontId="1"/>
  </si>
  <si>
    <t>　　　　　陽性ならTPHA定量値（数字 &amp; 自由記載, 空欄0）</t>
    <rPh sb="4" eb="7">
      <t xml:space="preserve">テイリョウチ </t>
    </rPh>
    <phoneticPr fontId="1"/>
  </si>
  <si>
    <t>　　　診断時妊娠週</t>
    <phoneticPr fontId="1"/>
  </si>
  <si>
    <t>　　　診断時妊娠日</t>
    <phoneticPr fontId="1"/>
  </si>
  <si>
    <t>　　　発症時妊娠週</t>
    <rPh sb="3" eb="5">
      <t xml:space="preserve">ハッショウ </t>
    </rPh>
    <rPh sb="5" eb="9">
      <t xml:space="preserve">シンダンジニンシンシュウスウ </t>
    </rPh>
    <phoneticPr fontId="1"/>
  </si>
  <si>
    <t>　　　発症時妊娠日</t>
    <phoneticPr fontId="1"/>
  </si>
  <si>
    <t>診断時母体体重</t>
    <rPh sb="0" eb="1">
      <t xml:space="preserve">シンダンジ </t>
    </rPh>
    <rPh sb="3" eb="7">
      <t xml:space="preserve">ボタイタイジュウ </t>
    </rPh>
    <phoneticPr fontId="1"/>
  </si>
  <si>
    <t>　　羊水量（自由記載→次欄で判定）</t>
    <rPh sb="2" eb="5">
      <t xml:space="preserve">ヨウスイリョウ </t>
    </rPh>
    <rPh sb="6" eb="8">
      <t xml:space="preserve">ジユウ </t>
    </rPh>
    <rPh sb="8" eb="10">
      <t xml:space="preserve">ジユウキサイ </t>
    </rPh>
    <rPh sb="11" eb="13">
      <t xml:space="preserve">ジラン </t>
    </rPh>
    <phoneticPr fontId="1"/>
  </si>
  <si>
    <t>　　羊水量の評価（過少1, 正常2, 過多3, 不明0）</t>
    <rPh sb="2" eb="3">
      <t xml:space="preserve">ヨウスイリョウノヒョウカ </t>
    </rPh>
    <rPh sb="9" eb="11">
      <t xml:space="preserve">カショウ </t>
    </rPh>
    <rPh sb="14" eb="16">
      <t xml:space="preserve">セイジョウ </t>
    </rPh>
    <rPh sb="19" eb="21">
      <t xml:space="preserve">カタ </t>
    </rPh>
    <rPh sb="24" eb="26">
      <t xml:space="preserve">フメイ </t>
    </rPh>
    <phoneticPr fontId="1"/>
  </si>
  <si>
    <t>　　CTG所見（RFS1, NRFS2, 不明0）</t>
    <rPh sb="5" eb="7">
      <t xml:space="preserve">ショケン </t>
    </rPh>
    <rPh sb="21" eb="23">
      <t xml:space="preserve">フメイ </t>
    </rPh>
    <phoneticPr fontId="1"/>
  </si>
  <si>
    <t>　　　　　NRFS詳細</t>
    <rPh sb="9" eb="11">
      <t xml:space="preserve">ショウサイ </t>
    </rPh>
    <phoneticPr fontId="1"/>
  </si>
  <si>
    <t>　　BPPスコア (BPS　事由記載　未実施x 空欄0)</t>
    <rPh sb="14" eb="18">
      <t xml:space="preserve">ジユウキサイ </t>
    </rPh>
    <rPh sb="19" eb="22">
      <t xml:space="preserve">ミジッシ </t>
    </rPh>
    <rPh sb="24" eb="26">
      <t xml:space="preserve">クウラン </t>
    </rPh>
    <phoneticPr fontId="1"/>
  </si>
  <si>
    <t>診断時の妊娠合併症の有無(なし1, あり2, 不明0)</t>
    <phoneticPr fontId="1"/>
  </si>
  <si>
    <t>発症時の症状の有無(なし1, あり2, 不明0)</t>
    <rPh sb="0" eb="3">
      <t xml:space="preserve">ハッョウジ </t>
    </rPh>
    <rPh sb="4" eb="6">
      <t xml:space="preserve">ショウジョウ </t>
    </rPh>
    <rPh sb="7" eb="9">
      <t xml:space="preserve">ウム </t>
    </rPh>
    <phoneticPr fontId="1"/>
  </si>
  <si>
    <t>診断方法（陽性の2が入っている検査のみ表示）</t>
    <rPh sb="5" eb="7">
      <t xml:space="preserve">ヨウセイ </t>
    </rPh>
    <rPh sb="15" eb="17">
      <t xml:space="preserve">ケンサ </t>
    </rPh>
    <phoneticPr fontId="1"/>
  </si>
  <si>
    <t>診断時の呼吸管理方法（室内気1, 酸素投与〜強制換気2,挿管自発3, Rマスク4, マスク5, 経鼻6,空欄0）</t>
    <rPh sb="0" eb="3">
      <t xml:space="preserve">シンダンジノコキュウカンリホウホウ </t>
    </rPh>
    <rPh sb="11" eb="14">
      <t xml:space="preserve">シツナイキ </t>
    </rPh>
    <rPh sb="17" eb="21">
      <t xml:space="preserve">サンソトウヨ </t>
    </rPh>
    <rPh sb="22" eb="26">
      <t xml:space="preserve">キョウセイカンキ </t>
    </rPh>
    <rPh sb="28" eb="32">
      <t xml:space="preserve">ソウカンジハツ </t>
    </rPh>
    <rPh sb="48" eb="50">
      <t xml:space="preserve">ケイビ </t>
    </rPh>
    <rPh sb="52" eb="54">
      <t xml:space="preserve">クウラン </t>
    </rPh>
    <phoneticPr fontId="1"/>
  </si>
  <si>
    <t>入院時週数（自動）</t>
    <rPh sb="0" eb="3">
      <t xml:space="preserve">ニュウインジ </t>
    </rPh>
    <rPh sb="6" eb="8">
      <t xml:space="preserve">ジドウ </t>
    </rPh>
    <phoneticPr fontId="1"/>
  </si>
  <si>
    <t>　　　入院時妊娠週</t>
    <rPh sb="3" eb="6">
      <t xml:space="preserve">ニュウインジ </t>
    </rPh>
    <rPh sb="6" eb="9">
      <t xml:space="preserve">シンダンジニンシンシュウスウ </t>
    </rPh>
    <phoneticPr fontId="1"/>
  </si>
  <si>
    <t>　　　入院時妊娠日</t>
    <phoneticPr fontId="1"/>
  </si>
  <si>
    <t>以下入院直近のデータを手動コピー　ICU入室・胸部画像所見。薬物治療の有無チェックして記載</t>
    <rPh sb="0" eb="6">
      <t xml:space="preserve">イカニュウインチョッキンノデータヲ </t>
    </rPh>
    <rPh sb="11" eb="13">
      <t xml:space="preserve">シュドウコピー </t>
    </rPh>
    <rPh sb="23" eb="29">
      <t xml:space="preserve">キョウブガゾウショケン </t>
    </rPh>
    <rPh sb="30" eb="34">
      <t xml:space="preserve">ヤクブツチリョウ </t>
    </rPh>
    <phoneticPr fontId="1"/>
  </si>
  <si>
    <r>
      <t>その他</t>
    </r>
    <r>
      <rPr>
        <sz val="10"/>
        <color theme="1"/>
        <rFont val="ＭＳ ゴシック"/>
        <family val="2"/>
        <charset val="128"/>
      </rPr>
      <t>（薬剤を右に記入）</t>
    </r>
    <rPh sb="4" eb="6">
      <t xml:space="preserve">ヤクザイヲ </t>
    </rPh>
    <rPh sb="7" eb="8">
      <t>→</t>
    </rPh>
    <phoneticPr fontId="1"/>
  </si>
  <si>
    <t>酸素投与の有無(なし1, あり2, 不明0)</t>
    <rPh sb="0" eb="4">
      <t xml:space="preserve">サンソトウヨノウム </t>
    </rPh>
    <phoneticPr fontId="1"/>
  </si>
  <si>
    <t>CPAP管理の有無(なし1, あり2, 不明0)</t>
    <rPh sb="4" eb="6">
      <t xml:space="preserve">カンリノウム </t>
    </rPh>
    <phoneticPr fontId="1"/>
  </si>
  <si>
    <t>人工呼吸管理の有無(なし1, あり2, 不明0)</t>
    <rPh sb="4" eb="6">
      <t xml:space="preserve">カンリノウム </t>
    </rPh>
    <phoneticPr fontId="1"/>
  </si>
  <si>
    <t>ECMO使用の有無(なし1, あり2, 不明0)</t>
    <phoneticPr fontId="1"/>
  </si>
  <si>
    <t>●入院経過中の周産期合併症の新規出現(なし1, あり2, 不明0)</t>
    <rPh sb="1" eb="6">
      <t xml:space="preserve">ニュウインケイカチュウノ </t>
    </rPh>
    <rPh sb="7" eb="11">
      <t xml:space="preserve">コキュウカンリノジョウキョウ </t>
    </rPh>
    <phoneticPr fontId="1"/>
  </si>
  <si>
    <t>　　　詳細</t>
    <rPh sb="3" eb="5">
      <t xml:space="preserve">ショウサイ </t>
    </rPh>
    <phoneticPr fontId="1"/>
  </si>
  <si>
    <t>　　　その他</t>
    <phoneticPr fontId="1"/>
  </si>
  <si>
    <t>分娩週</t>
    <phoneticPr fontId="1"/>
  </si>
  <si>
    <t>分娩日</t>
    <phoneticPr fontId="1"/>
  </si>
  <si>
    <t>附属物所見_異常（1なし, 2あり, 0空欄）</t>
    <rPh sb="6" eb="8">
      <t xml:space="preserve">イジョウ </t>
    </rPh>
    <rPh sb="20" eb="22">
      <t xml:space="preserve">クウラン </t>
    </rPh>
    <phoneticPr fontId="1"/>
  </si>
  <si>
    <t>附属物所見_詳細（自由記載, 0空欄）</t>
    <rPh sb="6" eb="8">
      <t xml:space="preserve">ショウサイ </t>
    </rPh>
    <rPh sb="9" eb="11">
      <t xml:space="preserve">ジユウ </t>
    </rPh>
    <rPh sb="11" eb="13">
      <t xml:space="preserve">ジユウキサイ </t>
    </rPh>
    <phoneticPr fontId="1"/>
  </si>
  <si>
    <t>児の奇形の有無（1なし, 2あり, 0空欄）</t>
    <rPh sb="0" eb="1">
      <t xml:space="preserve">ジノキケイ </t>
    </rPh>
    <rPh sb="5" eb="7">
      <t xml:space="preserve">ウム </t>
    </rPh>
    <phoneticPr fontId="1"/>
  </si>
  <si>
    <t>分娩時母体体重（自由記載, 0空欄）</t>
    <rPh sb="0" eb="7">
      <t xml:space="preserve">ブンベンジボタイタイジュウ </t>
    </rPh>
    <phoneticPr fontId="1"/>
  </si>
  <si>
    <t>分娩時母体発熱の有無（1なし, 2あり, 0空欄）</t>
    <phoneticPr fontId="1"/>
  </si>
  <si>
    <t>分娩時の異常（1なし, 2あり, 0空欄）</t>
    <rPh sb="0" eb="3">
      <t xml:space="preserve">ブンベンジノイジョウ </t>
    </rPh>
    <phoneticPr fontId="1"/>
  </si>
  <si>
    <t>周産期合併症の新規出現（退院〜分娩）（1なし, 2あり, 0空欄）</t>
    <phoneticPr fontId="1"/>
  </si>
  <si>
    <t>胎児機能不全の有無（1なし, 2あり, 0空欄）</t>
    <phoneticPr fontId="1"/>
  </si>
  <si>
    <t>児の症状（1なし, 2あり, 0空欄）</t>
    <rPh sb="0" eb="1">
      <t xml:space="preserve">ジノショウジョウ </t>
    </rPh>
    <phoneticPr fontId="1"/>
  </si>
  <si>
    <t>児の管理状況（1同室, 2新生児室, 3GCU, 4NICU, 5転院, 6他, 0未記入）</t>
    <rPh sb="8" eb="10">
      <t xml:space="preserve">ドウシツ </t>
    </rPh>
    <rPh sb="13" eb="17">
      <t xml:space="preserve">シンセイジシツ </t>
    </rPh>
    <rPh sb="33" eb="35">
      <t xml:space="preserve">テンイン </t>
    </rPh>
    <rPh sb="38" eb="39">
      <t xml:space="preserve">ホカ </t>
    </rPh>
    <rPh sb="42" eb="45">
      <t xml:space="preserve">ミキニュウ </t>
    </rPh>
    <phoneticPr fontId="1"/>
  </si>
  <si>
    <t>児の管理状況詳細</t>
    <phoneticPr fontId="1"/>
  </si>
  <si>
    <t>児の栄養状況（1生, 2低温殺菌, 3他殺菌, 4生混合, 5低温殺菌混合, 6他殺菌混合, 7完全人工, 0未記入）</t>
    <phoneticPr fontId="1"/>
  </si>
  <si>
    <t>児の呼吸管理方法（未記載空欄）</t>
    <rPh sb="0" eb="1">
      <t xml:space="preserve">ジノ </t>
    </rPh>
    <rPh sb="2" eb="8">
      <t xml:space="preserve">コキュウカンリホウホウ </t>
    </rPh>
    <rPh sb="9" eb="14">
      <t xml:space="preserve">ミキサイクウラン </t>
    </rPh>
    <phoneticPr fontId="1"/>
  </si>
  <si>
    <t>児のSARS-Cov-3感染経路（未記載空欄）</t>
    <rPh sb="0" eb="1">
      <t xml:space="preserve">ジノ </t>
    </rPh>
    <rPh sb="14" eb="16">
      <t xml:space="preserve">ケイロ </t>
    </rPh>
    <phoneticPr fontId="1"/>
  </si>
  <si>
    <t>児のSARS-Cov-3感染詳細（未記載空欄）</t>
    <rPh sb="0" eb="1">
      <t xml:space="preserve">ジノ </t>
    </rPh>
    <rPh sb="14" eb="16">
      <t xml:space="preserve">ショウサイ </t>
    </rPh>
    <phoneticPr fontId="1"/>
  </si>
  <si>
    <t>児の転帰（未記載空欄）</t>
    <rPh sb="0" eb="1">
      <t xml:space="preserve">ジノ </t>
    </rPh>
    <rPh sb="2" eb="4">
      <t xml:space="preserve">テンキ </t>
    </rPh>
    <phoneticPr fontId="1"/>
  </si>
  <si>
    <r>
      <t>ICUに入室</t>
    </r>
    <r>
      <rPr>
        <sz val="10"/>
        <color rgb="FFFF0000"/>
        <rFont val="ＭＳ ゴシック"/>
        <family val="2"/>
        <charset val="128"/>
      </rPr>
      <t>あれば2、なし1 を記入 中等症異常でなければ2記載しない</t>
    </r>
    <rPh sb="4" eb="6">
      <t xml:space="preserve">ニュウシツ </t>
    </rPh>
    <rPh sb="16" eb="18">
      <t xml:space="preserve">キニュウ </t>
    </rPh>
    <rPh sb="19" eb="24">
      <t xml:space="preserve">チュウトウショウイジョウデナケレバ </t>
    </rPh>
    <rPh sb="30" eb="32">
      <t xml:space="preserve">キサイシナイ </t>
    </rPh>
    <phoneticPr fontId="1"/>
  </si>
  <si>
    <r>
      <t>●臨床検査値 - 動脈血ガス</t>
    </r>
    <r>
      <rPr>
        <sz val="12"/>
        <color rgb="FFFF0000"/>
        <rFont val="ＭＳ ゴシック"/>
        <family val="2"/>
        <charset val="128"/>
      </rPr>
      <t xml:space="preserve"> 最悪時のデータ記載</t>
    </r>
    <rPh sb="1" eb="6">
      <t xml:space="preserve">リンショウケンサチ </t>
    </rPh>
    <rPh sb="9" eb="12">
      <t xml:space="preserve">ドウミャクケツガス </t>
    </rPh>
    <rPh sb="15" eb="18">
      <t>サイアクジノデータキサイ</t>
    </rPh>
    <phoneticPr fontId="1"/>
  </si>
  <si>
    <r>
      <t>胸部単純Xp</t>
    </r>
    <r>
      <rPr>
        <sz val="12"/>
        <color rgb="FFFF0000"/>
        <rFont val="ＭＳ ゴシック"/>
        <family val="2"/>
        <charset val="128"/>
      </rPr>
      <t>　所見なし1、あり2、未実施0</t>
    </r>
    <rPh sb="0" eb="4">
      <t xml:space="preserve">キョウブタンジュン </t>
    </rPh>
    <rPh sb="7" eb="9">
      <t xml:space="preserve">ショケンナシ </t>
    </rPh>
    <phoneticPr fontId="1"/>
  </si>
  <si>
    <r>
      <t>胸部CT</t>
    </r>
    <r>
      <rPr>
        <sz val="12"/>
        <color rgb="FFFF0000"/>
        <rFont val="ＭＳ ゴシック"/>
        <family val="2"/>
        <charset val="128"/>
      </rPr>
      <t>　所見なし1、あり2、未実施0</t>
    </r>
    <rPh sb="0" eb="2">
      <t xml:space="preserve">キョウブ </t>
    </rPh>
    <rPh sb="6" eb="8">
      <t xml:space="preserve">ウム </t>
    </rPh>
    <rPh sb="15" eb="18">
      <t xml:space="preserve">ミジッシ </t>
    </rPh>
    <phoneticPr fontId="1"/>
  </si>
  <si>
    <t xml:space="preserve">★産科的検査 特記事項
</t>
    <phoneticPr fontId="1"/>
  </si>
  <si>
    <r>
      <t>●薬物治療</t>
    </r>
    <r>
      <rPr>
        <sz val="12"/>
        <color rgb="FFFF0000"/>
        <rFont val="ＭＳ ゴシック"/>
        <family val="2"/>
        <charset val="128"/>
      </rPr>
      <t>（あり2　なし1）</t>
    </r>
    <rPh sb="1" eb="5">
      <t xml:space="preserve">ヤクブツチリョウ </t>
    </rPh>
    <phoneticPr fontId="1"/>
  </si>
  <si>
    <r>
      <t>ロピナビル/リトナビル</t>
    </r>
    <r>
      <rPr>
        <sz val="12"/>
        <color rgb="FFFF0000"/>
        <rFont val="ＭＳ ゴシック"/>
        <family val="2"/>
        <charset val="128"/>
      </rPr>
      <t>（分娩後3、分娩前2、なし1）</t>
    </r>
    <phoneticPr fontId="1"/>
  </si>
  <si>
    <t>●分娩情報　未分娩なら「99」を入力</t>
    <rPh sb="1" eb="5">
      <t xml:space="preserve">ブンベンジョウホウ </t>
    </rPh>
    <rPh sb="6" eb="9">
      <t xml:space="preserve">ミブンベンナラ </t>
    </rPh>
    <rPh sb="16" eb="18">
      <t xml:space="preserve">ニュウリョク </t>
    </rPh>
    <phoneticPr fontId="1"/>
  </si>
  <si>
    <t>診断から分娩までの日数</t>
    <rPh sb="0" eb="2">
      <t xml:space="preserve">シンダンカラブンベンマデノニッスウ </t>
    </rPh>
    <phoneticPr fontId="1"/>
  </si>
  <si>
    <t>分娩方法_1経腟_2帝切</t>
  </si>
  <si>
    <t>1ヶ月検診でのEPDSスコア（未記入 X 0は0点かどうかか確認）</t>
    <rPh sb="15" eb="18">
      <t xml:space="preserve">ミキニュウ </t>
    </rPh>
    <rPh sb="24" eb="25">
      <t>…</t>
    </rPh>
    <phoneticPr fontId="1"/>
  </si>
  <si>
    <t>児・母乳のSARS-Cov-2検査状況は必要事項適宜手作業で取込み
異常なければ「11」を記載</t>
    <phoneticPr fontId="1"/>
  </si>
  <si>
    <r>
      <t>児のSARS-Cov-2感染</t>
    </r>
    <r>
      <rPr>
        <sz val="12"/>
        <color rgb="FFFF0000"/>
        <rFont val="ＭＳ ゴシック"/>
        <family val="2"/>
        <charset val="128"/>
      </rPr>
      <t>（1なし, 2疑い, 3確定, 0空欄）</t>
    </r>
    <rPh sb="0" eb="1">
      <t xml:space="preserve">ジノ </t>
    </rPh>
    <rPh sb="21" eb="22">
      <t xml:space="preserve">ウタガイ </t>
    </rPh>
    <rPh sb="26" eb="28">
      <t xml:space="preserve">カクテイ </t>
    </rPh>
    <phoneticPr fontId="1"/>
  </si>
  <si>
    <r>
      <t>児の転帰（事務局判定→後で入力）</t>
    </r>
    <r>
      <rPr>
        <sz val="12"/>
        <color rgb="FFFF0000"/>
        <rFont val="ＭＳ ゴシック"/>
        <family val="2"/>
        <charset val="128"/>
      </rPr>
      <t>異常なければ「11」を記載</t>
    </r>
    <rPh sb="0" eb="1">
      <t xml:space="preserve">ジノテンキ </t>
    </rPh>
    <rPh sb="5" eb="10">
      <t xml:space="preserve">ジムキョクハンテイ </t>
    </rPh>
    <rPh sb="11" eb="12">
      <t xml:space="preserve">アトデニュウリョク </t>
    </rPh>
    <phoneticPr fontId="1"/>
  </si>
  <si>
    <t>▼置換 406件</t>
    <rPh sb="1" eb="3">
      <t xml:space="preserve">チカン </t>
    </rPh>
    <rPh sb="7" eb="8">
      <t xml:space="preserve">ケン </t>
    </rPh>
    <phoneticPr fontId="1"/>
  </si>
  <si>
    <r>
      <t>重症軽症事務局判定（事務局判定→）</t>
    </r>
    <r>
      <rPr>
        <sz val="12"/>
        <color rgb="FFFF0000"/>
        <rFont val="ＭＳ ゴシック"/>
        <family val="2"/>
        <charset val="128"/>
      </rPr>
      <t>0無症候_1軽_2中I_3中II_4重症</t>
    </r>
    <rPh sb="0" eb="9">
      <t xml:space="preserve">ジュウショウケイショウジムキョクハンテイ </t>
    </rPh>
    <rPh sb="10" eb="15">
      <t xml:space="preserve">ジムキョクハンテイ </t>
    </rPh>
    <rPh sb="18" eb="21">
      <t xml:space="preserve">ムショウコウ </t>
    </rPh>
    <rPh sb="24" eb="25">
      <t xml:space="preserve">ケイ </t>
    </rPh>
    <rPh sb="28" eb="29">
      <t xml:space="preserve">チュウ </t>
    </rPh>
    <rPh sb="31" eb="33">
      <t xml:space="preserve">ジュウショウ </t>
    </rPh>
    <phoneticPr fontId="1"/>
  </si>
  <si>
    <t>・中等症 I =93%&lt;SpO2&lt;96% ・息切れ、肺炎所見</t>
    <phoneticPr fontId="1"/>
  </si>
  <si>
    <r>
      <t>帝切適応（事務局判定→）</t>
    </r>
    <r>
      <rPr>
        <sz val="12"/>
        <color rgb="FFFF0000"/>
        <rFont val="ＭＳ ゴシック"/>
        <family val="2"/>
        <charset val="128"/>
      </rPr>
      <t>1=rCS,2=Cov感染, 3Cov悪化, 4非頭位, 5NRFS, 6HDP-PE, 7 分娩停止</t>
    </r>
    <rPh sb="5" eb="10">
      <t xml:space="preserve">ジムキョクハンテイ </t>
    </rPh>
    <rPh sb="23" eb="25">
      <t xml:space="preserve">カンセン </t>
    </rPh>
    <rPh sb="31" eb="33">
      <t xml:space="preserve">アッカ </t>
    </rPh>
    <rPh sb="36" eb="39">
      <t xml:space="preserve">ヒトウイ </t>
    </rPh>
    <rPh sb="59" eb="63">
      <t xml:space="preserve">ブンベンテイシ </t>
    </rPh>
    <phoneticPr fontId="1"/>
  </si>
  <si>
    <t>COVID-19ワクチン接種歴</t>
    <phoneticPr fontId="1"/>
  </si>
  <si>
    <t>その他詳細</t>
    <phoneticPr fontId="1"/>
  </si>
  <si>
    <r>
      <t xml:space="preserve">【研究課題名】
</t>
    </r>
    <r>
      <rPr>
        <sz val="18"/>
        <color theme="1"/>
        <rFont val="ＭＳ ゴシック"/>
        <family val="2"/>
        <charset val="128"/>
      </rPr>
      <t>日本における新型コロナウイルス（SARS-CoV-2）感染妊婦の実態把握のための
多施設共同レジストリ研究</t>
    </r>
    <r>
      <rPr>
        <sz val="12"/>
        <color theme="1"/>
        <rFont val="ＭＳ ゴシック"/>
        <family val="2"/>
        <charset val="128"/>
      </rPr>
      <t xml:space="preserve">
症例登録・調査票 (ver 3.0 / 2021-9-1)</t>
    </r>
    <rPh sb="63" eb="65">
      <t xml:space="preserve">トウロク </t>
    </rPh>
    <rPh sb="66" eb="68">
      <t xml:space="preserve">チョウサ </t>
    </rPh>
    <phoneticPr fontId="1"/>
  </si>
  <si>
    <t>GDM</t>
    <phoneticPr fontId="1"/>
  </si>
  <si>
    <t xml:space="preserve"> GDM</t>
    <phoneticPr fontId="1"/>
  </si>
  <si>
    <t>退院日</t>
    <rPh sb="0" eb="2">
      <t xml:space="preserve">タイイン </t>
    </rPh>
    <rPh sb="2" eb="3">
      <t xml:space="preserve">ニュウインビ </t>
    </rPh>
    <phoneticPr fontId="1"/>
  </si>
  <si>
    <t>ICU入室の有無</t>
    <rPh sb="3" eb="5">
      <t xml:space="preserve">ニュウシツ </t>
    </rPh>
    <phoneticPr fontId="1"/>
  </si>
  <si>
    <t>★バイタルサイン関係　特記事項
ICU入室の際はその理由と入室の状況
酸素投与や呼吸器管理の導入があれば
分娩前か後かとその状況をご記入下さい</t>
    <rPh sb="1" eb="5">
      <t xml:space="preserve">トッキジコウ </t>
    </rPh>
    <rPh sb="8" eb="10">
      <t xml:space="preserve">カンケイ </t>
    </rPh>
    <rPh sb="20" eb="22">
      <t xml:space="preserve">ニュウシツノサイハ </t>
    </rPh>
    <rPh sb="30" eb="32">
      <t xml:space="preserve">ニュウシツノジョウキョウ </t>
    </rPh>
    <rPh sb="36" eb="40">
      <t xml:space="preserve">サンソトウヨヤ </t>
    </rPh>
    <rPh sb="41" eb="46">
      <t xml:space="preserve">コキュウキカンリガアレバ </t>
    </rPh>
    <rPh sb="48" eb="50">
      <t xml:space="preserve">ドエニュウ </t>
    </rPh>
    <rPh sb="53" eb="55">
      <t xml:space="preserve">ブンベン </t>
    </rPh>
    <rPh sb="56" eb="57">
      <t xml:space="preserve">マエカアトカナド </t>
    </rPh>
    <phoneticPr fontId="1"/>
  </si>
  <si>
    <t>　　　胸部単純Xp　</t>
    <rPh sb="3" eb="7">
      <t xml:space="preserve">キョウブタンジュン </t>
    </rPh>
    <phoneticPr fontId="1"/>
  </si>
  <si>
    <t>　　　胸部CT</t>
    <rPh sb="3" eb="5">
      <t xml:space="preserve">キョウブ </t>
    </rPh>
    <phoneticPr fontId="1"/>
  </si>
  <si>
    <t>所見</t>
    <rPh sb="0" eb="2">
      <t xml:space="preserve">ショケン </t>
    </rPh>
    <phoneticPr fontId="1"/>
  </si>
  <si>
    <t>所見</t>
    <rPh sb="0" eb="1">
      <t xml:space="preserve">ショケン </t>
    </rPh>
    <phoneticPr fontId="1"/>
  </si>
  <si>
    <t>★産科的検査 特記事項
超音波・CTG・内診所見で
特記すべき事があれば記載下さい</t>
    <rPh sb="1" eb="4">
      <t xml:space="preserve">サンカテキ </t>
    </rPh>
    <rPh sb="4" eb="5">
      <t xml:space="preserve">リンショウケンサチ </t>
    </rPh>
    <rPh sb="5" eb="7">
      <t xml:space="preserve">カンレン </t>
    </rPh>
    <rPh sb="12" eb="15">
      <t xml:space="preserve">チョウオンパ </t>
    </rPh>
    <rPh sb="20" eb="24">
      <t xml:space="preserve">ナイシンショケンデ </t>
    </rPh>
    <rPh sb="25" eb="27">
      <t xml:space="preserve">トッキスベキコトガアレバ </t>
    </rPh>
    <rPh sb="36" eb="39">
      <t xml:space="preserve">キサイクダサイ </t>
    </rPh>
    <phoneticPr fontId="1"/>
  </si>
  <si>
    <t>シクレソニド（吸入）</t>
    <rPh sb="7" eb="9">
      <t xml:space="preserve">キュウニュウ </t>
    </rPh>
    <phoneticPr fontId="1"/>
  </si>
  <si>
    <t>ブデソニド（吸入）</t>
    <phoneticPr fontId="1"/>
  </si>
  <si>
    <t>リンデロン（ベタメタゾン）</t>
    <phoneticPr fontId="1"/>
  </si>
  <si>
    <t>プレドニゾロン</t>
    <phoneticPr fontId="1"/>
  </si>
  <si>
    <t>デキサメタゾン</t>
    <phoneticPr fontId="1"/>
  </si>
  <si>
    <t>メチルプレドニゾロン</t>
    <phoneticPr fontId="1"/>
  </si>
  <si>
    <t>妊娠中の投与量と投与時期、投与期間の詳細</t>
    <rPh sb="0" eb="3">
      <t xml:space="preserve">ニンシンチュウノトウヨリョウトキカン </t>
    </rPh>
    <rPh sb="8" eb="12">
      <t xml:space="preserve">トウヨジキ </t>
    </rPh>
    <rPh sb="13" eb="15">
      <t xml:space="preserve">トウヨ </t>
    </rPh>
    <rPh sb="18" eb="20">
      <t xml:space="preserve">ショウサイ </t>
    </rPh>
    <phoneticPr fontId="1"/>
  </si>
  <si>
    <t>【抗体カクテル】</t>
    <rPh sb="1" eb="3">
      <t xml:space="preserve">コウタイカクテル </t>
    </rPh>
    <phoneticPr fontId="1"/>
  </si>
  <si>
    <t>　ロナプリーブ</t>
    <phoneticPr fontId="1"/>
  </si>
  <si>
    <t>【ステロイド】</t>
    <phoneticPr fontId="1"/>
  </si>
  <si>
    <t>【抗体薬】</t>
    <phoneticPr fontId="1"/>
  </si>
  <si>
    <t>バリシチニブ（ｵﾙﾐｴﾝﾄ）</t>
    <phoneticPr fontId="1"/>
  </si>
  <si>
    <t>●重症度判定</t>
    <rPh sb="1" eb="4">
      <t xml:space="preserve">ジュウショウド </t>
    </rPh>
    <rPh sb="4" eb="6">
      <t xml:space="preserve">ハンテイ </t>
    </rPh>
    <phoneticPr fontId="1"/>
  </si>
  <si>
    <t>　　妊娠中の最も悪いときの重症度</t>
    <phoneticPr fontId="1"/>
  </si>
  <si>
    <t>　　分娩後の最も悪いときの重症度</t>
    <phoneticPr fontId="1"/>
  </si>
  <si>
    <t>分娩後の投与量と投与時期、投与期間の詳細（分娩例のみ）</t>
    <rPh sb="0" eb="3">
      <t xml:space="preserve">ブンベンゴ </t>
    </rPh>
    <rPh sb="11" eb="13">
      <t xml:space="preserve">ショウサイ </t>
    </rPh>
    <rPh sb="21" eb="24">
      <t xml:space="preserve">ブンベンレイノミ </t>
    </rPh>
    <phoneticPr fontId="1"/>
  </si>
  <si>
    <t>分娩後の状況（分娩例のみ）</t>
    <rPh sb="0" eb="3">
      <t xml:space="preserve">ブンベンゴ </t>
    </rPh>
    <rPh sb="4" eb="6">
      <t xml:space="preserve">ジョウキョウ </t>
    </rPh>
    <rPh sb="7" eb="10">
      <t xml:space="preserve">ブンベンレイノミ </t>
    </rPh>
    <phoneticPr fontId="1"/>
  </si>
  <si>
    <t>年</t>
    <phoneticPr fontId="1"/>
  </si>
  <si>
    <t>月</t>
    <phoneticPr fontId="1"/>
  </si>
  <si>
    <t>日</t>
    <phoneticPr fontId="1"/>
  </si>
  <si>
    <r>
      <t xml:space="preserve">初回のワクチン接種年月(日)
〔年月まででも構いません〕
</t>
    </r>
    <r>
      <rPr>
        <sz val="10"/>
        <color theme="1"/>
        <rFont val="ＭＳ ゴシック"/>
        <family val="2"/>
        <charset val="128"/>
      </rPr>
      <t>〔わかる範囲でご記入下さい〕</t>
    </r>
    <rPh sb="0" eb="2">
      <t xml:space="preserve">ショカイ </t>
    </rPh>
    <rPh sb="2" eb="13">
      <t xml:space="preserve">ショカイセッシュネンガッピ </t>
    </rPh>
    <rPh sb="16" eb="17">
      <t>ネン ツキマデデモカマイマ</t>
    </rPh>
    <phoneticPr fontId="1"/>
  </si>
  <si>
    <t>　　感染診断時点までの接種済
　　回数をご記入下さい。
　　ワクチンメーカー不明の際は
　　「その他」として
　　　　　不明2回
　　　　　不明-ファイザー
　　等と記載してください</t>
    <rPh sb="2" eb="8">
      <t xml:space="preserve">カンセンジテンマデノ </t>
    </rPh>
    <rPh sb="11" eb="15">
      <t xml:space="preserve">セッシュズミカイスウヲ </t>
    </rPh>
    <rPh sb="17" eb="19">
      <t xml:space="preserve">カイスウヲゴキニュウクダサイ </t>
    </rPh>
    <rPh sb="38" eb="40">
      <t xml:space="preserve">メイガラフメイノサイハ </t>
    </rPh>
    <rPh sb="41" eb="42">
      <t xml:space="preserve">サイ </t>
    </rPh>
    <rPh sb="60" eb="62">
      <t xml:space="preserve">フメイ </t>
    </rPh>
    <rPh sb="70" eb="72">
      <t xml:space="preserve">フメイ </t>
    </rPh>
    <rPh sb="81" eb="82">
      <t xml:space="preserve">ナドトキサイシテクダサイ </t>
    </rPh>
    <phoneticPr fontId="1"/>
  </si>
  <si>
    <t>https://www.morgan.co.jp/dataentry/excel9-2/</t>
  </si>
  <si>
    <t>ボタンの作成方法は下記参照</t>
    <phoneticPr fontId="1"/>
  </si>
  <si>
    <t>https://www.tschoolbank.com/excel/developer-option-button/</t>
  </si>
  <si>
    <t>感染診断前の</t>
    <rPh sb="0" eb="4">
      <t xml:space="preserve">カンセンシンダン </t>
    </rPh>
    <rPh sb="4" eb="5">
      <t xml:space="preserve">マエノ </t>
    </rPh>
    <phoneticPr fontId="1"/>
  </si>
  <si>
    <t>← COID-19に対する一時的ステロイド内服による高血糖は必ずしもGDMにしないこととしますが、</t>
    <rPh sb="13" eb="16">
      <t xml:space="preserve">イチジテキナ </t>
    </rPh>
    <rPh sb="21" eb="23">
      <t xml:space="preserve">ナイフクニヨル </t>
    </rPh>
    <rPh sb="26" eb="29">
      <t xml:space="preserve">コウケットウハ </t>
    </rPh>
    <rPh sb="30" eb="31">
      <t xml:space="preserve">カナラズシモ </t>
    </rPh>
    <phoneticPr fontId="1"/>
  </si>
  <si>
    <t>　 長期にわたって高血糖が持続するなどの場合は担当医師の判断でGDMとして頂いて構いません</t>
    <rPh sb="2" eb="4">
      <t xml:space="preserve">チョウキニワタッテ </t>
    </rPh>
    <rPh sb="9" eb="12">
      <t xml:space="preserve">コウケットウガジゾクスルナド </t>
    </rPh>
    <rPh sb="23" eb="27">
      <t xml:space="preserve">タントウイシノハンダンデ </t>
    </rPh>
    <phoneticPr fontId="1"/>
  </si>
  <si>
    <t>　　COID-19に対する一時的ステロイド内服による高血糖は必ずしもGDMにしないこととしますが、
　　長期にわたって高血糖が持続するなどの場合は担当医師の判断でGDMとして頂いて構いません</t>
    <phoneticPr fontId="1"/>
  </si>
  <si>
    <t>日付</t>
    <rPh sb="0" eb="2">
      <t xml:space="preserve">フメイナサイハ </t>
    </rPh>
    <phoneticPr fontId="1"/>
  </si>
  <si>
    <r>
      <t xml:space="preserve">★①診断時ないし入院時、②病状が最も悪い際の代表的な値をご記入下さい（著変なければ①のみの記入で構いません）
</t>
    </r>
    <r>
      <rPr>
        <sz val="10"/>
        <color rgb="FFFF0000"/>
        <rFont val="ＭＳ ゴシック"/>
        <family val="2"/>
        <charset val="128"/>
      </rPr>
      <t xml:space="preserve">
</t>
    </r>
    <r>
      <rPr>
        <sz val="20"/>
        <color rgb="FFFF0000"/>
        <rFont val="ＭＳ ゴシック"/>
        <family val="2"/>
        <charset val="128"/>
      </rPr>
      <t xml:space="preserve">★自宅療養・観察施設入所・他院入院で検査情報のない場合
</t>
    </r>
    <r>
      <rPr>
        <sz val="16"/>
        <color rgb="FFFF0000"/>
        <rFont val="ＭＳ ゴシック"/>
        <family val="2"/>
        <charset val="128"/>
      </rPr>
      <t>　　1) 19行目の　バイタルサイン関係　特記事項に「自宅療養・観察施設入所・他院入院」の区分をご記載のうえ、入所･入院日、退所･退院日、を上にご記載ください
　　2) シートの下方180行目「●薬物治療」以下の項目について
　　　「●観察期間中の薬物治療、●観察期間終了までの呼吸管理の状況、　●観察期間中の周産期合併症の新規出現、●重症度判定、●観察期間終了後の妊婦健診施設と分娩施設」と
　　　読み替えて情報をご提供ください。</t>
    </r>
    <r>
      <rPr>
        <u/>
        <sz val="16"/>
        <color rgb="FFFF0000"/>
        <rFont val="ＭＳ ゴシック"/>
        <family val="2"/>
        <charset val="128"/>
      </rPr>
      <t>重症度については是非ご記入下さい</t>
    </r>
    <r>
      <rPr>
        <sz val="16"/>
        <color rgb="FFFF0000"/>
        <rFont val="ＭＳ ゴシック"/>
        <family val="2"/>
        <charset val="128"/>
      </rPr>
      <t>。他の項目で詳細が分からない場合は自由記載欄に「不明」と明記頂けますようお願い致します。</t>
    </r>
    <rPh sb="2" eb="5">
      <t xml:space="preserve">シンダンジ </t>
    </rPh>
    <rPh sb="8" eb="11">
      <t xml:space="preserve">ニュウインジ </t>
    </rPh>
    <rPh sb="13" eb="15">
      <t xml:space="preserve">ビョウジョウガモットモワルイ </t>
    </rPh>
    <rPh sb="20" eb="21">
      <t xml:space="preserve">サイノ </t>
    </rPh>
    <rPh sb="22" eb="25">
      <t xml:space="preserve">ダイヒョウテキナアヌイ </t>
    </rPh>
    <rPh sb="26" eb="27">
      <t xml:space="preserve">アタイ </t>
    </rPh>
    <rPh sb="35" eb="37">
      <t xml:space="preserve">チョヘンナケレバ </t>
    </rPh>
    <rPh sb="55" eb="57">
      <t xml:space="preserve">ジタクリョ </t>
    </rPh>
    <rPh sb="58" eb="60">
      <t xml:space="preserve">リョウヨウ </t>
    </rPh>
    <rPh sb="60" eb="64">
      <t xml:space="preserve">カンサツシセツ </t>
    </rPh>
    <rPh sb="64" eb="65">
      <t xml:space="preserve">ニュウイン </t>
    </rPh>
    <rPh sb="65" eb="67">
      <t xml:space="preserve">ニュウショ </t>
    </rPh>
    <rPh sb="67" eb="71">
      <t xml:space="preserve">タインニュウインデ </t>
    </rPh>
    <rPh sb="72" eb="76">
      <t xml:space="preserve">ジョウホウノナイバアイハ </t>
    </rPh>
    <rPh sb="90" eb="92">
      <t xml:space="preserve">ギョウメノ </t>
    </rPh>
    <rPh sb="99" eb="101">
      <t xml:space="preserve">カホウ </t>
    </rPh>
    <rPh sb="104" eb="119">
      <t xml:space="preserve">ギョウメイコウ </t>
    </rPh>
    <rPh sb="128" eb="130">
      <t xml:space="preserve">クブンヲ </t>
    </rPh>
    <rPh sb="131" eb="132">
      <t xml:space="preserve">ギョウメノ </t>
    </rPh>
    <rPh sb="138" eb="140">
      <t xml:space="preserve">ニュウショ </t>
    </rPh>
    <rPh sb="141" eb="142">
      <t xml:space="preserve">ニュウイン </t>
    </rPh>
    <rPh sb="142" eb="143">
      <t xml:space="preserve">ビ </t>
    </rPh>
    <rPh sb="144" eb="146">
      <t xml:space="preserve">タイショ </t>
    </rPh>
    <rPh sb="146" eb="147">
      <t xml:space="preserve">イカ </t>
    </rPh>
    <rPh sb="147" eb="148">
      <t xml:space="preserve">タイイン </t>
    </rPh>
    <rPh sb="149" eb="152">
      <t xml:space="preserve">カンサツキカンチュウノ </t>
    </rPh>
    <rPh sb="153" eb="154">
      <t xml:space="preserve">ウエニゴキサイクダサイ </t>
    </rPh>
    <rPh sb="168" eb="170">
      <t xml:space="preserve">コウモクニツイテ </t>
    </rPh>
    <rPh sb="177" eb="183">
      <t xml:space="preserve">カンサツキカンシュウリョウマデノ </t>
    </rPh>
    <rPh sb="200" eb="205">
      <t xml:space="preserve">カンサツキカンチュウノ </t>
    </rPh>
    <rPh sb="226" eb="233">
      <t xml:space="preserve">カンサツキカンシュウリョウゴ </t>
    </rPh>
    <rPh sb="247" eb="248">
      <t xml:space="preserve">ヨミカエテ </t>
    </rPh>
    <rPh sb="252" eb="254">
      <t xml:space="preserve">ジョウホウヲゴテイキョウクダサイ </t>
    </rPh>
    <rPh sb="260" eb="262">
      <t xml:space="preserve">フメイナバアイシ </t>
    </rPh>
    <rPh sb="299" eb="301">
      <t xml:space="preserve">ショウサイガワカラナイジアイハ </t>
    </rPh>
    <rPh sb="307" eb="309">
      <t xml:space="preserve">バアイハ </t>
    </rPh>
    <rPh sb="310" eb="315">
      <t xml:space="preserve">ジユウキサイランニ </t>
    </rPh>
    <rPh sb="316" eb="317">
      <t xml:space="preserve">タノコウモクデ </t>
    </rPh>
    <rPh sb="322" eb="324">
      <t xml:space="preserve">フメイ </t>
    </rPh>
    <rPh sb="326" eb="329">
      <t xml:space="preserve">メイキイタダケマスヨウ </t>
    </rPh>
    <rPh sb="333" eb="335">
      <t xml:space="preserve">ジユウ </t>
    </rPh>
    <rPh sb="342" eb="345">
      <t xml:space="preserve">ジュウショウドニツイテハ </t>
    </rPh>
    <rPh sb="350" eb="352">
      <t xml:space="preserve">ゼヒゴキニュウクダサイ </t>
    </rPh>
    <phoneticPr fontId="1"/>
  </si>
  <si>
    <t>↑誤記入の際は上の欄に0を入力</t>
    <rPh sb="1" eb="2">
      <t>⑤</t>
    </rPh>
    <rPh sb="7" eb="8">
      <t xml:space="preserve">ウエノランニ </t>
    </rPh>
    <rPh sb="13" eb="15">
      <t xml:space="preserve">ニュウリョク </t>
    </rPh>
    <phoneticPr fontId="1"/>
  </si>
  <si>
    <t>⇒誤記入の際はセルB50に0を入力</t>
    <phoneticPr fontId="1"/>
  </si>
  <si>
    <t>⇒誤記入の際はセルB52に0を入力</t>
    <phoneticPr fontId="1"/>
  </si>
  <si>
    <t>⇒誤記入の際はセルB54に0を入力</t>
    <phoneticPr fontId="1"/>
  </si>
  <si>
    <t>⇒誤記入の際はセルJ74 (→) に0を入力</t>
    <phoneticPr fontId="1"/>
  </si>
  <si>
    <t>⇒CTG所見誤記入の際はセルJ75 (↗) に0を入力</t>
    <rPh sb="4" eb="6">
      <t xml:space="preserve">ショケン </t>
    </rPh>
    <phoneticPr fontId="1"/>
  </si>
  <si>
    <t>⇒誤記入の際はセルJ77 (→) に0を入力</t>
    <phoneticPr fontId="1"/>
  </si>
  <si>
    <t>⇒誤記入の際はセルJ83 (→) に0を入力</t>
    <phoneticPr fontId="1"/>
  </si>
  <si>
    <t>⇒誤記入の際はセルJ103 (→) に0を入力</t>
    <phoneticPr fontId="1"/>
  </si>
  <si>
    <t>⇒誤記入の際は</t>
    <phoneticPr fontId="1"/>
  </si>
  <si>
    <t>0を入力</t>
    <phoneticPr fontId="1"/>
  </si>
  <si>
    <t>セルJ109 (↗) に</t>
    <phoneticPr fontId="1"/>
  </si>
  <si>
    <t>⇒誤記入の際はセル Q123 (→) に0を入力</t>
    <phoneticPr fontId="1"/>
  </si>
  <si>
    <t>⇒誤記入の際はセル Q124 (→) に0を入力</t>
    <phoneticPr fontId="1"/>
  </si>
  <si>
    <t>← 児の生死誤記入の際はセル J4 に0を入力</t>
    <rPh sb="2" eb="3">
      <t xml:space="preserve">ジノセイシ </t>
    </rPh>
    <phoneticPr fontId="1"/>
  </si>
  <si>
    <t>⇒誤記入の際はセル J5 (→) に0を入力</t>
    <phoneticPr fontId="1"/>
  </si>
  <si>
    <t>⇒誤記入の際はセルJ9 (↗) に0を入力</t>
    <phoneticPr fontId="1"/>
  </si>
  <si>
    <t>⇒誤記入の際はセル J12 (→) に0を入力</t>
    <phoneticPr fontId="1"/>
  </si>
  <si>
    <t>⇒誤記入の際はセル J14 (→) に0を入力</t>
    <phoneticPr fontId="1"/>
  </si>
  <si>
    <t>⇒誤記入の際はセル J19 (↘) に0を入力</t>
    <phoneticPr fontId="1"/>
  </si>
  <si>
    <t>⇒誤記入の際はセル J23 (↘) に0を入力</t>
    <phoneticPr fontId="1"/>
  </si>
  <si>
    <t>⇒誤記入の際はセル J37 (→) に0を入力</t>
    <phoneticPr fontId="1"/>
  </si>
  <si>
    <t>⇒誤記入の際はセル J39 (→) に0を入力</t>
    <phoneticPr fontId="1"/>
  </si>
  <si>
    <r>
      <rPr>
        <b/>
        <sz val="12"/>
        <color theme="1"/>
        <rFont val="ＭＳ ゴシック"/>
        <family val="2"/>
        <charset val="128"/>
      </rPr>
      <t>●</t>
    </r>
    <r>
      <rPr>
        <b/>
        <sz val="12"/>
        <color rgb="FFFF0000"/>
        <rFont val="ＭＳ ゴシック"/>
        <family val="2"/>
        <charset val="128"/>
      </rPr>
      <t>入院期間中　ないし　在宅などで経過観察中</t>
    </r>
    <r>
      <rPr>
        <sz val="12"/>
        <color theme="1"/>
        <rFont val="ＭＳ ゴシック"/>
        <family val="2"/>
        <charset val="128"/>
      </rPr>
      <t>の周産期合併症の新規出現</t>
    </r>
    <rPh sb="1" eb="21">
      <t xml:space="preserve">ニュウインケイカチュウノ </t>
    </rPh>
    <rPh sb="22" eb="26">
      <t xml:space="preserve">コキュウカンリノジョウキョウ </t>
    </rPh>
    <phoneticPr fontId="1"/>
  </si>
  <si>
    <r>
      <t>●入院経過中　</t>
    </r>
    <r>
      <rPr>
        <b/>
        <sz val="12"/>
        <color rgb="FFFF0000"/>
        <rFont val="ＭＳ ゴシック"/>
        <family val="2"/>
        <charset val="128"/>
      </rPr>
      <t>ないし　在宅などで経過観察中</t>
    </r>
    <r>
      <rPr>
        <sz val="12"/>
        <color theme="1"/>
        <rFont val="ＭＳ ゴシック"/>
        <family val="2"/>
        <charset val="128"/>
      </rPr>
      <t>の呼吸管理の状況　　　　</t>
    </r>
    <r>
      <rPr>
        <b/>
        <sz val="14"/>
        <color theme="1"/>
        <rFont val="ＭＳ ゴシック"/>
        <family val="2"/>
        <charset val="128"/>
      </rPr>
      <t>妊娠中の状況</t>
    </r>
    <rPh sb="1" eb="6">
      <t xml:space="preserve">ニュウインケイカチュウノ </t>
    </rPh>
    <rPh sb="7" eb="11">
      <t xml:space="preserve">コキュウカンリノジョウキョウ </t>
    </rPh>
    <rPh sb="33" eb="36">
      <t xml:space="preserve">ニンシンチュウ </t>
    </rPh>
    <rPh sb="37" eb="39">
      <t xml:space="preserve">ジョウキョウ </t>
    </rPh>
    <phoneticPr fontId="1"/>
  </si>
  <si>
    <r>
      <t>●退院後　</t>
    </r>
    <r>
      <rPr>
        <b/>
        <sz val="12"/>
        <color rgb="FFFF0000"/>
        <rFont val="ＭＳ ゴシック"/>
        <family val="2"/>
        <charset val="128"/>
      </rPr>
      <t>ないし　在宅などで経過観察終了後</t>
    </r>
    <r>
      <rPr>
        <sz val="12"/>
        <color theme="1"/>
        <rFont val="ＭＳ ゴシック"/>
        <family val="2"/>
        <charset val="128"/>
      </rPr>
      <t>の妊婦健診施設と分娩施設</t>
    </r>
    <r>
      <rPr>
        <sz val="12"/>
        <color rgb="FFFF0000"/>
        <rFont val="ＭＳ ゴシック"/>
        <family val="2"/>
        <charset val="128"/>
      </rPr>
      <t>（分娩に至らず退院した場合）</t>
    </r>
    <rPh sb="1" eb="6">
      <t xml:space="preserve">ニュウインケイカチュウノ </t>
    </rPh>
    <rPh sb="7" eb="11">
      <t xml:space="preserve">コキュウカンリノジョウキョウ </t>
    </rPh>
    <rPh sb="18" eb="21">
      <t xml:space="preserve">シュウリョウゴ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</si>
</sst>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_);[Red]\(0\)"/>
    <numFmt numFmtId="178" formatCode="0.00_);[Red]\(0.00\)"/>
  </numFmts>
  <fonts count="62">
    <font>
      <sz val="12"/>
      <color theme="1"/>
      <name val="游ゴシック"/>
      <family val="2"/>
      <charset val="128"/>
      <scheme val="minor"/>
    </font>
    <font>
      <sz val="6"/>
      <name val="游ゴシック"/>
      <family val="2"/>
      <charset val="128"/>
      <scheme val="minor"/>
    </font>
    <font>
      <sz val="12"/>
      <color theme="1"/>
      <name val="ＭＳ ゴシック"/>
      <family val="2"/>
      <charset val="128"/>
    </font>
    <font>
      <sz val="18"/>
      <color theme="1"/>
      <name val="ＭＳ ゴシック"/>
      <family val="2"/>
      <charset val="128"/>
    </font>
    <font>
      <sz val="10"/>
      <color theme="1"/>
      <name val="ＭＳ ゴシック"/>
      <family val="2"/>
      <charset val="128"/>
    </font>
    <font>
      <sz val="10"/>
      <color theme="1"/>
      <name val="游ゴシック"/>
      <family val="2"/>
      <charset val="128"/>
      <scheme val="minor"/>
    </font>
    <font>
      <sz val="12"/>
      <color rgb="FF000000"/>
      <name val="ＭＳ ゴシック"/>
      <family val="2"/>
      <charset val="128"/>
    </font>
    <font>
      <sz val="10"/>
      <color theme="5" tint="0.79998168889431442"/>
      <name val="ＭＳ ゴシック"/>
      <family val="2"/>
      <charset val="128"/>
    </font>
    <font>
      <b/>
      <sz val="10"/>
      <color theme="1"/>
      <name val="ＭＳ ゴシック"/>
      <family val="2"/>
      <charset val="128"/>
    </font>
    <font>
      <b/>
      <sz val="12"/>
      <color rgb="FFFF0000"/>
      <name val="ＭＳ ゴシック"/>
      <family val="2"/>
      <charset val="128"/>
    </font>
    <font>
      <sz val="10"/>
      <color rgb="FFFF0000"/>
      <name val="ＭＳ ゴシック"/>
      <family val="2"/>
      <charset val="128"/>
    </font>
    <font>
      <sz val="11"/>
      <color theme="1"/>
      <name val="ＭＳ ゴシック"/>
      <family val="2"/>
      <charset val="128"/>
    </font>
    <font>
      <sz val="14"/>
      <color rgb="FF000000"/>
      <name val="ＭＳ ゴシック"/>
      <family val="2"/>
      <charset val="128"/>
    </font>
    <font>
      <b/>
      <sz val="14"/>
      <color theme="1"/>
      <name val="ＭＳ ゴシック"/>
      <family val="2"/>
      <charset val="128"/>
    </font>
    <font>
      <b/>
      <sz val="14"/>
      <color rgb="FF000000"/>
      <name val="ＭＳ ゴシック"/>
      <family val="2"/>
      <charset val="128"/>
    </font>
    <font>
      <sz val="12"/>
      <color rgb="FF0432FF"/>
      <name val="ＭＳ ゴシック"/>
      <family val="2"/>
      <charset val="128"/>
    </font>
    <font>
      <sz val="10"/>
      <color rgb="FF0432FF"/>
      <name val="ＭＳ ゴシック"/>
      <family val="2"/>
      <charset val="128"/>
    </font>
    <font>
      <sz val="12"/>
      <color rgb="FF000000"/>
      <name val="Hiragino Sans"/>
      <family val="2"/>
    </font>
    <font>
      <sz val="12"/>
      <color theme="1"/>
      <name val="Hiragino Sans"/>
      <family val="2"/>
    </font>
    <font>
      <sz val="9"/>
      <color rgb="FF0432FF"/>
      <name val="ＭＳ ゴシック"/>
      <family val="2"/>
      <charset val="128"/>
    </font>
    <font>
      <sz val="12"/>
      <color rgb="FFFF0000"/>
      <name val="ＭＳ ゴシック"/>
      <family val="2"/>
      <charset val="128"/>
    </font>
    <font>
      <sz val="16"/>
      <color theme="1"/>
      <name val="ＭＳ ゴシック"/>
      <family val="2"/>
      <charset val="128"/>
    </font>
    <font>
      <sz val="16"/>
      <color rgb="FFFF0000"/>
      <name val="ＭＳ ゴシック"/>
      <family val="2"/>
      <charset val="128"/>
    </font>
    <font>
      <sz val="12"/>
      <color theme="0" tint="-4.9989318521683403E-2"/>
      <name val="游ゴシック"/>
      <family val="2"/>
      <charset val="128"/>
      <scheme val="minor"/>
    </font>
    <font>
      <sz val="12"/>
      <color theme="0" tint="-4.9989318521683403E-2"/>
      <name val="ＭＳ ゴシック"/>
      <family val="2"/>
      <charset val="128"/>
    </font>
    <font>
      <sz val="14"/>
      <color theme="0" tint="-4.9989318521683403E-2"/>
      <name val="ＭＳ ゴシック"/>
      <family val="2"/>
      <charset val="128"/>
    </font>
    <font>
      <sz val="15"/>
      <color rgb="FF000000"/>
      <name val="Yu Gothic"/>
      <family val="3"/>
      <charset val="128"/>
    </font>
    <font>
      <b/>
      <sz val="12"/>
      <color rgb="FF0432FF"/>
      <name val="ＭＳ ゴシック"/>
      <family val="2"/>
      <charset val="128"/>
    </font>
    <font>
      <sz val="20"/>
      <color rgb="FFFF0000"/>
      <name val="游ゴシック"/>
      <family val="2"/>
      <charset val="128"/>
      <scheme val="minor"/>
    </font>
    <font>
      <b/>
      <u/>
      <sz val="20"/>
      <color rgb="FFFF0000"/>
      <name val="ＭＳ ゴシック"/>
      <family val="2"/>
      <charset val="128"/>
    </font>
    <font>
      <sz val="13"/>
      <color rgb="FF000000"/>
      <name val="游ゴシック"/>
      <family val="3"/>
      <charset val="128"/>
    </font>
    <font>
      <sz val="12"/>
      <color rgb="FF000000"/>
      <name val="Yu Gothic"/>
      <family val="3"/>
      <charset val="128"/>
    </font>
    <font>
      <sz val="12"/>
      <color theme="0" tint="-0.14999847407452621"/>
      <name val="游ゴシック"/>
      <family val="2"/>
      <charset val="128"/>
      <scheme val="minor"/>
    </font>
    <font>
      <sz val="12"/>
      <color theme="0" tint="-0.14999847407452621"/>
      <name val="ＭＳ ゴシック"/>
      <family val="2"/>
      <charset val="128"/>
    </font>
    <font>
      <sz val="20"/>
      <color theme="0" tint="-0.14999847407452621"/>
      <name val="游ゴシック"/>
      <family val="2"/>
      <charset val="128"/>
      <scheme val="minor"/>
    </font>
    <font>
      <sz val="10"/>
      <color theme="0" tint="-0.14999847407452621"/>
      <name val="ＭＳ ゴシック"/>
      <family val="2"/>
      <charset val="128"/>
    </font>
    <font>
      <sz val="10"/>
      <color theme="0" tint="-0.14999847407452621"/>
      <name val="游ゴシック"/>
      <family val="2"/>
      <charset val="128"/>
      <scheme val="minor"/>
    </font>
    <font>
      <b/>
      <sz val="12"/>
      <color theme="1"/>
      <name val="ＭＳ ゴシック"/>
      <family val="2"/>
      <charset val="128"/>
    </font>
    <font>
      <sz val="10"/>
      <color rgb="FFFF0000"/>
      <name val="游ゴシック"/>
      <family val="3"/>
      <charset val="128"/>
      <scheme val="minor"/>
    </font>
    <font>
      <i/>
      <sz val="12"/>
      <color theme="1"/>
      <name val="ＭＳ ゴシック"/>
      <family val="2"/>
      <charset val="128"/>
    </font>
    <font>
      <u/>
      <sz val="12"/>
      <color theme="10"/>
      <name val="游ゴシック"/>
      <family val="2"/>
      <charset val="128"/>
      <scheme val="minor"/>
    </font>
    <font>
      <sz val="18"/>
      <color theme="1"/>
      <name val="游ゴシック"/>
      <family val="2"/>
      <charset val="128"/>
      <scheme val="minor"/>
    </font>
    <font>
      <u/>
      <sz val="18"/>
      <color theme="10"/>
      <name val="ＭＳ ゴシック"/>
      <family val="2"/>
      <charset val="128"/>
    </font>
    <font>
      <sz val="13"/>
      <color rgb="FF000000"/>
      <name val="Lucida Grande"/>
      <family val="2"/>
    </font>
    <font>
      <sz val="12"/>
      <color rgb="FFFF0000"/>
      <name val="游ゴシック"/>
      <family val="2"/>
      <charset val="128"/>
      <scheme val="minor"/>
    </font>
    <font>
      <sz val="14"/>
      <color theme="1"/>
      <name val="ＭＳ ゴシック"/>
      <family val="2"/>
      <charset val="128"/>
    </font>
    <font>
      <sz val="12"/>
      <color theme="0" tint="-0.249977111117893"/>
      <name val="ＭＳ ゴシック"/>
      <family val="2"/>
      <charset val="128"/>
    </font>
    <font>
      <sz val="12"/>
      <color theme="0" tint="-0.249977111117893"/>
      <name val="游ゴシック"/>
      <family val="2"/>
      <charset val="128"/>
      <scheme val="minor"/>
    </font>
    <font>
      <sz val="10"/>
      <color theme="0" tint="-0.249977111117893"/>
      <name val="ＭＳ ゴシック"/>
      <family val="2"/>
      <charset val="128"/>
    </font>
    <font>
      <sz val="10"/>
      <color theme="0" tint="-0.249977111117893"/>
      <name val="游ゴシック"/>
      <family val="2"/>
      <charset val="128"/>
      <scheme val="minor"/>
    </font>
    <font>
      <sz val="14"/>
      <color theme="0" tint="-0.249977111117893"/>
      <name val="ＭＳ ゴシック"/>
      <family val="2"/>
      <charset val="128"/>
    </font>
    <font>
      <sz val="16"/>
      <color theme="0" tint="-0.14999847407452621"/>
      <name val="ＭＳ ゴシック"/>
      <family val="2"/>
      <charset val="128"/>
    </font>
    <font>
      <sz val="20"/>
      <color rgb="FFFF0000"/>
      <name val="ＭＳ ゴシック"/>
      <family val="2"/>
      <charset val="128"/>
    </font>
    <font>
      <b/>
      <sz val="14"/>
      <color theme="1"/>
      <name val="游ゴシック"/>
      <family val="3"/>
      <charset val="128"/>
      <scheme val="minor"/>
    </font>
    <font>
      <sz val="20"/>
      <color theme="1"/>
      <name val="游ゴシック"/>
      <family val="2"/>
      <charset val="128"/>
      <scheme val="minor"/>
    </font>
    <font>
      <sz val="20"/>
      <color theme="0" tint="-0.249977111117893"/>
      <name val="游ゴシック"/>
      <family val="2"/>
      <charset val="128"/>
      <scheme val="minor"/>
    </font>
    <font>
      <sz val="16"/>
      <color theme="0" tint="-0.249977111117893"/>
      <name val="ＭＳ ゴシック"/>
      <family val="2"/>
      <charset val="128"/>
    </font>
    <font>
      <sz val="10"/>
      <color rgb="FFFF0000"/>
      <name val="ＭＳ Ｐゴシック"/>
      <family val="2"/>
      <charset val="128"/>
    </font>
    <font>
      <b/>
      <sz val="12"/>
      <color rgb="FFFF0000"/>
      <name val="游ゴシック"/>
      <family val="2"/>
      <charset val="128"/>
      <scheme val="minor"/>
    </font>
    <font>
      <u/>
      <sz val="16"/>
      <color rgb="FFFF0000"/>
      <name val="ＭＳ ゴシック"/>
      <family val="2"/>
      <charset val="128"/>
    </font>
    <font>
      <sz val="9"/>
      <color rgb="FF00B050"/>
      <name val="ＭＳ ゴシック"/>
      <family val="2"/>
      <charset val="128"/>
    </font>
    <font>
      <sz val="12"/>
      <color rgb="FF00B050"/>
      <name val="ＭＳ ゴシック"/>
      <family val="2"/>
      <charset val="128"/>
    </font>
  </fonts>
  <fills count="1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E2EFDA"/>
        <bgColor rgb="FF000000"/>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rgb="FFFF0000"/>
        <bgColor indexed="64"/>
      </patternFill>
    </fill>
    <fill>
      <patternFill patternType="solid">
        <fgColor rgb="FFFFFF00"/>
        <bgColor indexed="64"/>
      </patternFill>
    </fill>
    <fill>
      <patternFill patternType="solid">
        <fgColor theme="1" tint="0.499984740745262"/>
        <bgColor indexed="64"/>
      </patternFill>
    </fill>
    <fill>
      <patternFill patternType="solid">
        <fgColor theme="9"/>
        <bgColor indexed="64"/>
      </patternFill>
    </fill>
    <fill>
      <patternFill patternType="solid">
        <fgColor theme="4" tint="0.399975585192419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rgb="FFFF0000"/>
      </top>
      <bottom/>
      <diagonal/>
    </border>
    <border>
      <left/>
      <right style="thin">
        <color indexed="64"/>
      </right>
      <top/>
      <bottom/>
      <diagonal/>
    </border>
    <border>
      <left style="thin">
        <color indexed="64"/>
      </left>
      <right style="thin">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medium">
        <color rgb="FFFF0000"/>
      </top>
      <bottom/>
      <diagonal/>
    </border>
    <border>
      <left/>
      <right style="double">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double">
        <color indexed="64"/>
      </bottom>
      <diagonal/>
    </border>
  </borders>
  <cellStyleXfs count="2">
    <xf numFmtId="0" fontId="0" fillId="0" borderId="0">
      <alignment vertical="center"/>
    </xf>
    <xf numFmtId="0" fontId="40" fillId="0" borderId="0" applyNumberFormat="0" applyFill="0" applyBorder="0" applyAlignment="0" applyProtection="0">
      <alignment vertical="center"/>
    </xf>
  </cellStyleXfs>
  <cellXfs count="509">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Border="1">
      <alignment vertical="center"/>
    </xf>
    <xf numFmtId="0" fontId="4" fillId="3" borderId="2" xfId="0" applyFont="1" applyFill="1" applyBorder="1" applyAlignment="1">
      <alignment horizontal="center" vertical="center"/>
    </xf>
    <xf numFmtId="0" fontId="7" fillId="3" borderId="1" xfId="0" applyFont="1" applyFill="1" applyBorder="1" applyProtection="1">
      <alignment vertical="center"/>
      <protection locked="0"/>
    </xf>
    <xf numFmtId="0" fontId="4" fillId="2" borderId="1" xfId="0" applyFont="1" applyFill="1" applyBorder="1" applyProtection="1">
      <alignment vertical="center"/>
      <protection locked="0"/>
    </xf>
    <xf numFmtId="49" fontId="2" fillId="3" borderId="1" xfId="0" applyNumberFormat="1" applyFont="1" applyFill="1" applyBorder="1" applyProtection="1">
      <alignment vertical="center"/>
      <protection locked="0"/>
    </xf>
    <xf numFmtId="0" fontId="2" fillId="3" borderId="1" xfId="0" applyFont="1" applyFill="1" applyBorder="1" applyProtection="1">
      <alignment vertical="center"/>
      <protection locked="0"/>
    </xf>
    <xf numFmtId="0" fontId="4" fillId="3" borderId="9" xfId="0" applyFont="1" applyFill="1" applyBorder="1" applyProtection="1">
      <alignment vertical="center"/>
      <protection locked="0"/>
    </xf>
    <xf numFmtId="0" fontId="4" fillId="3" borderId="1" xfId="0" applyFont="1" applyFill="1" applyBorder="1" applyProtection="1">
      <alignment vertical="center"/>
      <protection locked="0"/>
    </xf>
    <xf numFmtId="0" fontId="2" fillId="0" borderId="0" xfId="0" applyFont="1" applyBorder="1" applyAlignment="1">
      <alignment horizontal="justify" vertical="center" wrapText="1"/>
    </xf>
    <xf numFmtId="0" fontId="2" fillId="3" borderId="9" xfId="0" applyFont="1" applyFill="1" applyBorder="1" applyProtection="1">
      <alignment vertical="center"/>
      <protection locked="0"/>
    </xf>
    <xf numFmtId="0" fontId="6" fillId="4" borderId="1" xfId="0" applyFont="1" applyFill="1" applyBorder="1" applyProtection="1">
      <alignment vertical="center"/>
      <protection locked="0"/>
    </xf>
    <xf numFmtId="0" fontId="2" fillId="3" borderId="3" xfId="0" applyFont="1" applyFill="1" applyBorder="1" applyProtection="1">
      <alignment vertical="center"/>
      <protection locked="0"/>
    </xf>
    <xf numFmtId="0" fontId="2" fillId="3" borderId="7" xfId="0" applyFont="1" applyFill="1" applyBorder="1">
      <alignment vertical="center"/>
    </xf>
    <xf numFmtId="0" fontId="2" fillId="3" borderId="6" xfId="0" applyFont="1" applyFill="1" applyBorder="1">
      <alignment vertical="center"/>
    </xf>
    <xf numFmtId="0" fontId="2" fillId="3" borderId="8" xfId="0" applyFont="1" applyFill="1" applyBorder="1">
      <alignment vertical="center"/>
    </xf>
    <xf numFmtId="0" fontId="2" fillId="3" borderId="10" xfId="0" applyFont="1" applyFill="1" applyBorder="1">
      <alignment vertical="center"/>
    </xf>
    <xf numFmtId="0" fontId="2" fillId="3" borderId="11" xfId="0" applyFont="1" applyFill="1" applyBorder="1">
      <alignment vertical="center"/>
    </xf>
    <xf numFmtId="0" fontId="2" fillId="3" borderId="12" xfId="0" applyFont="1" applyFill="1" applyBorder="1">
      <alignment vertical="center"/>
    </xf>
    <xf numFmtId="0" fontId="2" fillId="3" borderId="0" xfId="0" applyFont="1" applyFill="1" applyBorder="1">
      <alignment vertical="center"/>
    </xf>
    <xf numFmtId="0" fontId="2" fillId="3" borderId="4" xfId="0" applyFont="1" applyFill="1" applyBorder="1" applyProtection="1">
      <alignment vertical="center"/>
      <protection locked="0"/>
    </xf>
    <xf numFmtId="0" fontId="2" fillId="3" borderId="5" xfId="0" applyFont="1" applyFill="1" applyBorder="1">
      <alignment vertical="center"/>
    </xf>
    <xf numFmtId="0" fontId="2" fillId="3" borderId="2" xfId="0" applyFont="1" applyFill="1" applyBorder="1">
      <alignment vertical="center"/>
    </xf>
    <xf numFmtId="0" fontId="2" fillId="3" borderId="5" xfId="0" applyFont="1" applyFill="1" applyBorder="1" applyProtection="1">
      <alignment vertical="center"/>
      <protection locked="0"/>
    </xf>
    <xf numFmtId="0" fontId="2" fillId="3" borderId="4" xfId="0" applyFont="1" applyFill="1" applyBorder="1">
      <alignment vertical="center"/>
    </xf>
    <xf numFmtId="177" fontId="0" fillId="0" borderId="0" xfId="0" applyNumberFormat="1">
      <alignment vertical="center"/>
    </xf>
    <xf numFmtId="0" fontId="2" fillId="0" borderId="0" xfId="0" applyFont="1" applyFill="1" applyBorder="1" applyAlignment="1">
      <alignment horizontal="justify" vertical="center" wrapText="1"/>
    </xf>
    <xf numFmtId="0" fontId="4" fillId="0" borderId="0" xfId="0" applyFont="1" applyFill="1" applyBorder="1">
      <alignment vertical="center"/>
    </xf>
    <xf numFmtId="0" fontId="4" fillId="0" borderId="0" xfId="0" applyFont="1" applyFill="1" applyBorder="1" applyProtection="1">
      <alignment vertical="center"/>
      <protection locked="0"/>
    </xf>
    <xf numFmtId="0" fontId="16" fillId="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2" fillId="3" borderId="16" xfId="0" applyFont="1" applyFill="1" applyBorder="1" applyProtection="1">
      <alignment vertical="center"/>
      <protection locked="0"/>
    </xf>
    <xf numFmtId="0" fontId="2" fillId="3" borderId="13" xfId="0" applyFont="1" applyFill="1" applyBorder="1">
      <alignment vertical="center"/>
    </xf>
    <xf numFmtId="0" fontId="2" fillId="3" borderId="15" xfId="0" applyFont="1" applyFill="1" applyBorder="1">
      <alignment vertical="center"/>
    </xf>
    <xf numFmtId="0" fontId="18" fillId="3" borderId="3" xfId="0" applyFont="1" applyFill="1" applyBorder="1">
      <alignment vertical="center"/>
    </xf>
    <xf numFmtId="0" fontId="2" fillId="3" borderId="16" xfId="0" applyFont="1" applyFill="1" applyBorder="1" applyAlignment="1">
      <alignment vertical="center" wrapText="1"/>
    </xf>
    <xf numFmtId="0" fontId="17" fillId="3" borderId="16" xfId="0" applyFont="1" applyFill="1" applyBorder="1">
      <alignment vertical="center"/>
    </xf>
    <xf numFmtId="0" fontId="2" fillId="3" borderId="16" xfId="0" applyFont="1" applyFill="1" applyBorder="1">
      <alignment vertical="center"/>
    </xf>
    <xf numFmtId="0" fontId="2" fillId="3" borderId="9" xfId="0" applyFont="1" applyFill="1" applyBorder="1">
      <alignment vertical="center"/>
    </xf>
    <xf numFmtId="0" fontId="2" fillId="5" borderId="1" xfId="0" applyFont="1" applyFill="1" applyBorder="1" applyProtection="1">
      <alignment vertical="center"/>
      <protection locked="0"/>
    </xf>
    <xf numFmtId="14" fontId="2" fillId="3" borderId="1" xfId="0" applyNumberFormat="1" applyFont="1" applyFill="1" applyBorder="1" applyProtection="1">
      <alignment vertical="center"/>
      <protection locked="0"/>
    </xf>
    <xf numFmtId="0" fontId="2" fillId="0" borderId="1" xfId="0" applyFont="1" applyBorder="1">
      <alignment vertical="center"/>
    </xf>
    <xf numFmtId="14" fontId="2" fillId="6" borderId="1" xfId="0" applyNumberFormat="1" applyFont="1" applyFill="1" applyBorder="1">
      <alignment vertical="center"/>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0" xfId="0" applyFont="1" applyFill="1" applyBorder="1">
      <alignment vertical="center"/>
    </xf>
    <xf numFmtId="0" fontId="0" fillId="3" borderId="4" xfId="0" applyFill="1" applyBorder="1">
      <alignment vertical="center"/>
    </xf>
    <xf numFmtId="0" fontId="0" fillId="3" borderId="2" xfId="0" applyFill="1" applyBorder="1">
      <alignment vertical="center"/>
    </xf>
    <xf numFmtId="0" fontId="0" fillId="3" borderId="10" xfId="0" applyFill="1" applyBorder="1">
      <alignment vertical="center"/>
    </xf>
    <xf numFmtId="0" fontId="0" fillId="3" borderId="12" xfId="0" applyFill="1" applyBorder="1">
      <alignment vertical="center"/>
    </xf>
    <xf numFmtId="0" fontId="0" fillId="0" borderId="0" xfId="0" applyFont="1">
      <alignment vertical="center"/>
    </xf>
    <xf numFmtId="0" fontId="0" fillId="3" borderId="4" xfId="0" applyFont="1" applyFill="1" applyBorder="1">
      <alignment vertical="center"/>
    </xf>
    <xf numFmtId="0" fontId="0" fillId="3" borderId="2" xfId="0" applyFont="1" applyFill="1" applyBorder="1">
      <alignment vertical="center"/>
    </xf>
    <xf numFmtId="0" fontId="2" fillId="9" borderId="5" xfId="0" applyFont="1" applyFill="1" applyBorder="1">
      <alignment vertical="center"/>
    </xf>
    <xf numFmtId="0" fontId="0" fillId="9" borderId="5" xfId="0" applyFill="1" applyBorder="1">
      <alignment vertical="center"/>
    </xf>
    <xf numFmtId="0" fontId="2" fillId="0" borderId="3" xfId="0" applyFont="1" applyBorder="1">
      <alignment vertical="center"/>
    </xf>
    <xf numFmtId="0" fontId="2" fillId="6" borderId="3" xfId="0" applyFont="1" applyFill="1" applyBorder="1">
      <alignment vertical="center"/>
    </xf>
    <xf numFmtId="0" fontId="2" fillId="6" borderId="3" xfId="0" applyNumberFormat="1" applyFont="1" applyFill="1" applyBorder="1">
      <alignment vertical="center"/>
    </xf>
    <xf numFmtId="0" fontId="2" fillId="5" borderId="3" xfId="0" applyFont="1" applyFill="1" applyBorder="1" applyProtection="1">
      <alignment vertical="center"/>
      <protection locked="0"/>
    </xf>
    <xf numFmtId="0" fontId="0" fillId="3" borderId="5" xfId="0" applyFill="1" applyBorder="1">
      <alignment vertical="center"/>
    </xf>
    <xf numFmtId="0" fontId="2" fillId="0" borderId="0" xfId="0" applyFont="1" applyFill="1" applyBorder="1" applyAlignment="1">
      <alignment vertical="top"/>
    </xf>
    <xf numFmtId="0" fontId="2" fillId="9" borderId="2" xfId="0" applyFont="1" applyFill="1" applyBorder="1">
      <alignment vertical="center"/>
    </xf>
    <xf numFmtId="0" fontId="2" fillId="9" borderId="7" xfId="0" applyFont="1" applyFill="1" applyBorder="1">
      <alignment vertical="center"/>
    </xf>
    <xf numFmtId="0" fontId="2" fillId="0" borderId="1" xfId="0" applyFont="1" applyFill="1" applyBorder="1">
      <alignment vertical="center"/>
    </xf>
    <xf numFmtId="0" fontId="2" fillId="0" borderId="2" xfId="0" applyFont="1" applyFill="1" applyBorder="1" applyAlignment="1">
      <alignment horizontal="left" vertical="center"/>
    </xf>
    <xf numFmtId="0" fontId="2" fillId="0" borderId="18" xfId="0" applyFont="1" applyBorder="1">
      <alignment vertical="center"/>
    </xf>
    <xf numFmtId="0" fontId="4" fillId="3" borderId="13" xfId="0" applyFont="1" applyFill="1" applyBorder="1">
      <alignment vertical="center"/>
    </xf>
    <xf numFmtId="0" fontId="2" fillId="9" borderId="6" xfId="0" applyFont="1" applyFill="1" applyBorder="1">
      <alignment vertical="center"/>
    </xf>
    <xf numFmtId="0" fontId="2" fillId="9" borderId="17" xfId="0" applyFont="1" applyFill="1" applyBorder="1">
      <alignment vertical="center"/>
    </xf>
    <xf numFmtId="0" fontId="2" fillId="0" borderId="5" xfId="0" applyFont="1" applyBorder="1">
      <alignment vertical="center"/>
    </xf>
    <xf numFmtId="0" fontId="0" fillId="0" borderId="0" xfId="0" applyFill="1">
      <alignment vertical="center"/>
    </xf>
    <xf numFmtId="0" fontId="2" fillId="0" borderId="0" xfId="0" applyFont="1" applyFill="1" applyBorder="1" applyAlignment="1">
      <alignment horizontal="left" vertical="center"/>
    </xf>
    <xf numFmtId="0" fontId="20" fillId="0" borderId="0" xfId="0" applyFont="1">
      <alignment vertical="center"/>
    </xf>
    <xf numFmtId="0" fontId="20" fillId="0" borderId="0" xfId="0" applyFont="1" applyFill="1">
      <alignment vertical="center"/>
    </xf>
    <xf numFmtId="0" fontId="2" fillId="3" borderId="6" xfId="0" applyFont="1" applyFill="1" applyBorder="1" applyAlignment="1">
      <alignment horizontal="left" vertical="center"/>
    </xf>
    <xf numFmtId="0" fontId="2" fillId="3" borderId="8" xfId="0" applyFont="1" applyFill="1" applyBorder="1" applyAlignment="1">
      <alignment horizontal="left" vertical="center"/>
    </xf>
    <xf numFmtId="0" fontId="2" fillId="3" borderId="7"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8" fillId="0" borderId="0" xfId="0" applyFont="1">
      <alignment vertical="center"/>
    </xf>
    <xf numFmtId="0" fontId="14" fillId="3" borderId="10" xfId="0" applyFont="1" applyFill="1" applyBorder="1" applyAlignment="1">
      <alignment vertical="center"/>
    </xf>
    <xf numFmtId="0" fontId="14" fillId="3" borderId="11" xfId="0" applyFont="1" applyFill="1" applyBorder="1" applyAlignment="1">
      <alignment vertical="center"/>
    </xf>
    <xf numFmtId="0" fontId="14" fillId="3" borderId="12" xfId="0" applyFont="1" applyFill="1" applyBorder="1" applyAlignment="1">
      <alignment vertical="center"/>
    </xf>
    <xf numFmtId="0" fontId="2" fillId="0" borderId="21" xfId="0" applyFont="1" applyBorder="1">
      <alignment vertical="center"/>
    </xf>
    <xf numFmtId="0" fontId="2" fillId="0" borderId="22" xfId="0" applyFont="1" applyBorder="1" applyAlignment="1">
      <alignment horizontal="justify" vertical="center" wrapText="1"/>
    </xf>
    <xf numFmtId="0" fontId="2" fillId="0" borderId="23" xfId="0" applyFont="1" applyBorder="1">
      <alignment vertical="center"/>
    </xf>
    <xf numFmtId="0" fontId="2" fillId="0" borderId="22" xfId="0" applyFont="1" applyBorder="1">
      <alignment vertical="center"/>
    </xf>
    <xf numFmtId="0" fontId="2" fillId="3" borderId="24" xfId="0" applyFont="1" applyFill="1" applyBorder="1">
      <alignment vertical="center"/>
    </xf>
    <xf numFmtId="0" fontId="0" fillId="0" borderId="22" xfId="0" applyFont="1" applyBorder="1">
      <alignment vertical="center"/>
    </xf>
    <xf numFmtId="0" fontId="2" fillId="3" borderId="25" xfId="0" applyFont="1" applyFill="1" applyBorder="1">
      <alignment vertical="center"/>
    </xf>
    <xf numFmtId="0" fontId="2" fillId="3" borderId="26" xfId="0" applyFont="1" applyFill="1" applyBorder="1">
      <alignment vertical="center"/>
    </xf>
    <xf numFmtId="0" fontId="0" fillId="0" borderId="0" xfId="0" applyBorder="1">
      <alignment vertical="center"/>
    </xf>
    <xf numFmtId="0" fontId="2" fillId="0" borderId="22" xfId="0" applyFont="1" applyFill="1" applyBorder="1">
      <alignment vertical="center"/>
    </xf>
    <xf numFmtId="0" fontId="2" fillId="0" borderId="23" xfId="0" applyFont="1" applyFill="1" applyBorder="1" applyAlignment="1">
      <alignment horizontal="left" vertical="center"/>
    </xf>
    <xf numFmtId="0" fontId="0" fillId="0" borderId="0" xfId="0" applyFill="1" applyBorder="1">
      <alignment vertical="center"/>
    </xf>
    <xf numFmtId="0" fontId="2" fillId="3" borderId="25" xfId="0" applyFont="1" applyFill="1" applyBorder="1" applyAlignment="1">
      <alignment horizontal="left" vertical="center"/>
    </xf>
    <xf numFmtId="0" fontId="2" fillId="3" borderId="26" xfId="0" applyFont="1" applyFill="1" applyBorder="1" applyAlignment="1">
      <alignment horizontal="left" vertical="center"/>
    </xf>
    <xf numFmtId="0" fontId="15" fillId="0" borderId="22" xfId="0" applyFont="1" applyBorder="1">
      <alignment vertical="center"/>
    </xf>
    <xf numFmtId="0" fontId="2" fillId="3" borderId="23" xfId="0" applyFont="1" applyFill="1" applyBorder="1">
      <alignment vertical="center"/>
    </xf>
    <xf numFmtId="0" fontId="27" fillId="0" borderId="22" xfId="0" applyFont="1" applyBorder="1">
      <alignment vertical="center"/>
    </xf>
    <xf numFmtId="0" fontId="0" fillId="0" borderId="23" xfId="0" applyBorder="1">
      <alignment vertical="center"/>
    </xf>
    <xf numFmtId="0" fontId="2" fillId="0" borderId="23" xfId="0" applyFont="1" applyFill="1" applyBorder="1" applyAlignment="1">
      <alignment vertical="top"/>
    </xf>
    <xf numFmtId="0" fontId="0" fillId="0" borderId="22" xfId="0" applyBorder="1">
      <alignment vertical="center"/>
    </xf>
    <xf numFmtId="0" fontId="14" fillId="0" borderId="22" xfId="0" applyFont="1" applyBorder="1" applyAlignment="1">
      <alignment vertical="center"/>
    </xf>
    <xf numFmtId="0" fontId="2" fillId="0" borderId="28" xfId="0" applyFont="1" applyBorder="1">
      <alignment vertical="center"/>
    </xf>
    <xf numFmtId="0" fontId="0" fillId="0" borderId="29" xfId="0" applyBorder="1">
      <alignment vertical="center"/>
    </xf>
    <xf numFmtId="0" fontId="0" fillId="0" borderId="32" xfId="0" applyBorder="1">
      <alignment vertical="center"/>
    </xf>
    <xf numFmtId="0" fontId="32" fillId="6" borderId="0" xfId="0" applyFont="1" applyFill="1">
      <alignment vertical="center"/>
    </xf>
    <xf numFmtId="0" fontId="32" fillId="0" borderId="0" xfId="0" applyFont="1">
      <alignment vertical="center"/>
    </xf>
    <xf numFmtId="0" fontId="33" fillId="6" borderId="0" xfId="0" applyFont="1" applyFill="1">
      <alignment vertical="center"/>
    </xf>
    <xf numFmtId="0" fontId="32" fillId="0" borderId="0" xfId="0" applyFont="1" applyFill="1">
      <alignment vertical="center"/>
    </xf>
    <xf numFmtId="0" fontId="33" fillId="0" borderId="0" xfId="0" applyFont="1">
      <alignment vertical="center"/>
    </xf>
    <xf numFmtId="0" fontId="34" fillId="6" borderId="0" xfId="0" applyFont="1" applyFill="1">
      <alignment vertical="center"/>
    </xf>
    <xf numFmtId="0" fontId="34" fillId="0" borderId="0" xfId="0" applyFont="1">
      <alignment vertical="center"/>
    </xf>
    <xf numFmtId="0" fontId="12" fillId="0" borderId="20" xfId="0" applyFont="1" applyBorder="1" applyAlignment="1">
      <alignment vertical="center" wrapText="1"/>
    </xf>
    <xf numFmtId="0" fontId="0" fillId="0" borderId="20" xfId="0" applyBorder="1">
      <alignment vertical="center"/>
    </xf>
    <xf numFmtId="0" fontId="0" fillId="0" borderId="21" xfId="0" applyBorder="1">
      <alignment vertical="center"/>
    </xf>
    <xf numFmtId="0" fontId="2" fillId="0" borderId="0" xfId="0" applyFont="1" applyBorder="1" applyAlignment="1">
      <alignment horizontal="right" vertical="center"/>
    </xf>
    <xf numFmtId="0" fontId="2" fillId="0" borderId="33" xfId="0" applyFont="1" applyBorder="1">
      <alignment vertical="center"/>
    </xf>
    <xf numFmtId="0" fontId="2" fillId="0" borderId="35" xfId="0" applyFont="1" applyBorder="1">
      <alignment vertical="center"/>
    </xf>
    <xf numFmtId="0" fontId="2" fillId="9" borderId="27" xfId="0" applyFont="1" applyFill="1" applyBorder="1">
      <alignment vertical="center"/>
    </xf>
    <xf numFmtId="0" fontId="2" fillId="0" borderId="36" xfId="0" applyFont="1" applyBorder="1">
      <alignment vertical="center"/>
    </xf>
    <xf numFmtId="0" fontId="2" fillId="3" borderId="37" xfId="0" applyFont="1" applyFill="1" applyBorder="1" applyProtection="1">
      <alignment vertical="center"/>
      <protection locked="0"/>
    </xf>
    <xf numFmtId="0" fontId="2" fillId="3" borderId="34" xfId="0" applyFont="1" applyFill="1" applyBorder="1" applyProtection="1">
      <alignment vertical="center"/>
      <protection locked="0"/>
    </xf>
    <xf numFmtId="0" fontId="2" fillId="0" borderId="36" xfId="0" applyFont="1" applyFill="1" applyBorder="1">
      <alignment vertical="center"/>
    </xf>
    <xf numFmtId="0" fontId="2" fillId="0" borderId="33" xfId="0" applyFont="1" applyBorder="1" applyAlignment="1">
      <alignment vertical="center" wrapText="1"/>
    </xf>
    <xf numFmtId="0" fontId="2" fillId="0" borderId="33" xfId="0" applyFont="1" applyFill="1" applyBorder="1" applyAlignment="1">
      <alignment vertical="center" wrapText="1"/>
    </xf>
    <xf numFmtId="0" fontId="2" fillId="0" borderId="36" xfId="0" applyFont="1" applyFill="1" applyBorder="1" applyAlignment="1">
      <alignment horizontal="left" vertical="center"/>
    </xf>
    <xf numFmtId="0" fontId="2" fillId="0" borderId="33" xfId="0" applyFont="1" applyFill="1" applyBorder="1" applyAlignment="1">
      <alignment horizontal="left" vertical="center"/>
    </xf>
    <xf numFmtId="0" fontId="2" fillId="0" borderId="35" xfId="0" applyFont="1" applyFill="1" applyBorder="1" applyAlignment="1">
      <alignment horizontal="left" vertical="center"/>
    </xf>
    <xf numFmtId="0" fontId="2" fillId="0" borderId="22" xfId="0" applyFont="1" applyBorder="1" applyAlignment="1">
      <alignment vertical="center" wrapText="1"/>
    </xf>
    <xf numFmtId="0" fontId="10" fillId="0" borderId="0" xfId="0" applyFont="1" applyBorder="1">
      <alignment vertical="center"/>
    </xf>
    <xf numFmtId="0" fontId="0" fillId="3" borderId="33" xfId="0" applyFill="1" applyBorder="1" applyProtection="1">
      <alignment vertical="center"/>
      <protection locked="0"/>
    </xf>
    <xf numFmtId="0" fontId="23" fillId="0" borderId="0" xfId="0" applyFont="1" applyBorder="1" applyProtection="1">
      <alignment vertical="center"/>
      <protection locked="0"/>
    </xf>
    <xf numFmtId="0" fontId="0" fillId="0" borderId="0" xfId="0" applyFont="1" applyBorder="1">
      <alignment vertical="center"/>
    </xf>
    <xf numFmtId="0" fontId="23" fillId="0" borderId="0" xfId="0" applyFont="1" applyBorder="1">
      <alignment vertical="center"/>
    </xf>
    <xf numFmtId="0" fontId="24" fillId="0" borderId="0" xfId="0" applyFont="1" applyBorder="1" applyProtection="1">
      <alignment vertical="center"/>
      <protection locked="0"/>
    </xf>
    <xf numFmtId="0" fontId="0" fillId="3" borderId="22" xfId="0" applyFill="1" applyBorder="1">
      <alignment vertical="center"/>
    </xf>
    <xf numFmtId="0" fontId="24" fillId="0" borderId="0" xfId="0" applyFont="1" applyBorder="1">
      <alignment vertical="center"/>
    </xf>
    <xf numFmtId="0" fontId="25" fillId="0" borderId="0" xfId="0" applyFont="1" applyBorder="1">
      <alignment vertical="center"/>
    </xf>
    <xf numFmtId="0" fontId="0" fillId="3" borderId="39" xfId="0" applyFill="1" applyBorder="1">
      <alignment vertical="center"/>
    </xf>
    <xf numFmtId="0" fontId="2" fillId="0" borderId="29" xfId="0" applyFont="1" applyBorder="1">
      <alignment vertical="center"/>
    </xf>
    <xf numFmtId="0" fontId="23" fillId="0" borderId="29" xfId="0" applyFont="1" applyBorder="1">
      <alignment vertical="center"/>
    </xf>
    <xf numFmtId="0" fontId="0" fillId="6" borderId="0" xfId="0" applyFill="1">
      <alignmen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5" fillId="0" borderId="22" xfId="0" applyFont="1" applyBorder="1">
      <alignment vertical="center"/>
    </xf>
    <xf numFmtId="0" fontId="4" fillId="0" borderId="23" xfId="0" applyFont="1" applyBorder="1">
      <alignment vertical="center"/>
    </xf>
    <xf numFmtId="0" fontId="5" fillId="0" borderId="23" xfId="0" applyFont="1" applyBorder="1">
      <alignment vertical="center"/>
    </xf>
    <xf numFmtId="0" fontId="4" fillId="0" borderId="22" xfId="0" applyFont="1" applyBorder="1">
      <alignment vertical="center"/>
    </xf>
    <xf numFmtId="0" fontId="13" fillId="0" borderId="22" xfId="0" applyFont="1" applyBorder="1">
      <alignment vertical="center"/>
    </xf>
    <xf numFmtId="0" fontId="6" fillId="0" borderId="22" xfId="0" applyFont="1" applyBorder="1" applyAlignment="1">
      <alignment horizontal="justify" vertical="center"/>
    </xf>
    <xf numFmtId="0" fontId="35" fillId="6" borderId="0" xfId="0" applyFont="1" applyFill="1">
      <alignment vertical="center"/>
    </xf>
    <xf numFmtId="0" fontId="36" fillId="6" borderId="0" xfId="0" applyFont="1" applyFill="1">
      <alignment vertical="center"/>
    </xf>
    <xf numFmtId="0" fontId="2" fillId="0" borderId="22" xfId="0" applyFont="1" applyBorder="1" applyAlignment="1">
      <alignment horizontal="justify" vertical="top" wrapText="1"/>
    </xf>
    <xf numFmtId="0" fontId="2" fillId="0" borderId="6" xfId="0" applyFont="1" applyFill="1" applyBorder="1">
      <alignment vertical="center"/>
    </xf>
    <xf numFmtId="0" fontId="2" fillId="0" borderId="0" xfId="0" applyFont="1" applyBorder="1" applyAlignment="1">
      <alignment vertical="center" wrapText="1"/>
    </xf>
    <xf numFmtId="0" fontId="9" fillId="0" borderId="0" xfId="0" applyFont="1" applyFill="1" applyBorder="1" applyProtection="1">
      <alignment vertical="center"/>
      <protection locked="0"/>
    </xf>
    <xf numFmtId="0" fontId="0" fillId="3" borderId="24" xfId="0" applyFill="1" applyBorder="1">
      <alignment vertical="center"/>
    </xf>
    <xf numFmtId="0" fontId="2" fillId="3" borderId="6"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24"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26" xfId="0" applyFont="1" applyFill="1" applyBorder="1" applyAlignment="1" applyProtection="1">
      <alignment horizontal="left" vertical="top" wrapText="1"/>
      <protection locked="0"/>
    </xf>
    <xf numFmtId="0" fontId="14" fillId="0" borderId="22" xfId="0" applyFont="1" applyBorder="1" applyAlignment="1">
      <alignment horizontal="left" vertical="center"/>
    </xf>
    <xf numFmtId="0" fontId="20" fillId="0" borderId="22" xfId="0" applyFont="1" applyBorder="1">
      <alignment vertical="center"/>
    </xf>
    <xf numFmtId="0" fontId="2" fillId="0" borderId="5" xfId="0" applyFont="1" applyFill="1" applyBorder="1" applyAlignment="1">
      <alignment horizontal="left" vertical="center"/>
    </xf>
    <xf numFmtId="0" fontId="2" fillId="0" borderId="42" xfId="0" applyFont="1" applyBorder="1">
      <alignment vertical="center"/>
    </xf>
    <xf numFmtId="0" fontId="2" fillId="0" borderId="22" xfId="0" applyFont="1" applyBorder="1" applyAlignment="1">
      <alignment horizontal="right" vertical="center" indent="1"/>
    </xf>
    <xf numFmtId="0" fontId="2" fillId="0" borderId="0" xfId="0" applyFont="1" applyFill="1" applyBorder="1" applyAlignment="1">
      <alignment horizontal="right" vertical="center"/>
    </xf>
    <xf numFmtId="0" fontId="10" fillId="0" borderId="22" xfId="0" applyFont="1" applyBorder="1" applyAlignment="1">
      <alignment horizontal="right" vertical="center"/>
    </xf>
    <xf numFmtId="0" fontId="2" fillId="0" borderId="8" xfId="0" applyFont="1" applyFill="1" applyBorder="1" applyAlignment="1">
      <alignment horizontal="left" vertical="center"/>
    </xf>
    <xf numFmtId="0" fontId="2" fillId="0" borderId="5" xfId="0" applyFont="1" applyFill="1" applyBorder="1" applyProtection="1">
      <alignment vertical="center"/>
      <protection locked="0"/>
    </xf>
    <xf numFmtId="0" fontId="2" fillId="3" borderId="43" xfId="0" applyFont="1" applyFill="1" applyBorder="1" applyProtection="1">
      <alignment vertical="center"/>
      <protection locked="0"/>
    </xf>
    <xf numFmtId="0" fontId="2" fillId="3" borderId="44" xfId="0" applyFont="1" applyFill="1" applyBorder="1" applyProtection="1">
      <alignment vertical="center"/>
      <protection locked="0"/>
    </xf>
    <xf numFmtId="0" fontId="2" fillId="0" borderId="22" xfId="0" applyFont="1" applyBorder="1" applyAlignment="1">
      <alignment horizontal="right" vertical="center"/>
    </xf>
    <xf numFmtId="0" fontId="38" fillId="0" borderId="22" xfId="0" applyFont="1" applyBorder="1" applyAlignment="1">
      <alignment horizontal="right" vertical="center"/>
    </xf>
    <xf numFmtId="0" fontId="20" fillId="0" borderId="22" xfId="0" applyFont="1" applyBorder="1" applyAlignment="1">
      <alignment horizontal="left" vertical="center"/>
    </xf>
    <xf numFmtId="0" fontId="14" fillId="3" borderId="7" xfId="0" applyFont="1" applyFill="1" applyBorder="1" applyAlignment="1">
      <alignment vertical="center"/>
    </xf>
    <xf numFmtId="0" fontId="14" fillId="3" borderId="6" xfId="0" applyFont="1" applyFill="1" applyBorder="1" applyAlignment="1">
      <alignment vertical="center"/>
    </xf>
    <xf numFmtId="0" fontId="14" fillId="3" borderId="13" xfId="0" applyFont="1" applyFill="1" applyBorder="1" applyAlignment="1">
      <alignment horizontal="left" vertical="center"/>
    </xf>
    <xf numFmtId="0" fontId="14" fillId="3" borderId="0"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11" xfId="0" applyFont="1" applyFill="1" applyBorder="1" applyAlignment="1">
      <alignment horizontal="left" vertical="center"/>
    </xf>
    <xf numFmtId="0" fontId="2" fillId="3" borderId="45" xfId="0" applyFont="1" applyFill="1" applyBorder="1" applyProtection="1">
      <alignment vertical="center"/>
      <protection locked="0"/>
    </xf>
    <xf numFmtId="0" fontId="2" fillId="3" borderId="46" xfId="0" applyFont="1" applyFill="1" applyBorder="1" applyProtection="1">
      <alignment vertical="center"/>
      <protection locked="0"/>
    </xf>
    <xf numFmtId="0" fontId="0" fillId="3" borderId="25" xfId="0" applyFill="1" applyBorder="1">
      <alignment vertical="center"/>
    </xf>
    <xf numFmtId="0" fontId="0" fillId="3" borderId="23" xfId="0" applyFill="1" applyBorder="1">
      <alignment vertical="center"/>
    </xf>
    <xf numFmtId="0" fontId="0" fillId="3" borderId="26" xfId="0" applyFill="1" applyBorder="1">
      <alignment vertical="center"/>
    </xf>
    <xf numFmtId="0" fontId="41" fillId="8" borderId="0" xfId="0" applyFont="1" applyFill="1">
      <alignment vertical="center"/>
    </xf>
    <xf numFmtId="0" fontId="0" fillId="8" borderId="0" xfId="0" applyFill="1">
      <alignment vertical="center"/>
    </xf>
    <xf numFmtId="0" fontId="3" fillId="8" borderId="0" xfId="0" applyFont="1" applyFill="1">
      <alignment vertical="center"/>
    </xf>
    <xf numFmtId="0" fontId="2" fillId="8" borderId="0" xfId="0" applyFont="1" applyFill="1">
      <alignment vertical="center"/>
    </xf>
    <xf numFmtId="0" fontId="3" fillId="8" borderId="0" xfId="0" applyFont="1" applyFill="1" applyAlignment="1">
      <alignment horizontal="right" vertical="center"/>
    </xf>
    <xf numFmtId="0" fontId="42" fillId="8" borderId="0" xfId="1" applyFont="1" applyFill="1">
      <alignment vertical="center"/>
    </xf>
    <xf numFmtId="0" fontId="2" fillId="0" borderId="26" xfId="0" applyFont="1" applyBorder="1" applyAlignment="1" applyProtection="1">
      <alignment horizontal="left" vertical="top"/>
      <protection locked="0"/>
    </xf>
    <xf numFmtId="0" fontId="2" fillId="0" borderId="22" xfId="0" applyFont="1" applyBorder="1" applyAlignment="1">
      <alignment horizontal="left" vertical="center"/>
    </xf>
    <xf numFmtId="0" fontId="44" fillId="0" borderId="0" xfId="0" applyFont="1">
      <alignment vertical="center"/>
    </xf>
    <xf numFmtId="177" fontId="44" fillId="0" borderId="0" xfId="0" applyNumberFormat="1" applyFont="1">
      <alignment vertical="center"/>
    </xf>
    <xf numFmtId="0" fontId="0" fillId="0" borderId="0" xfId="0" applyFont="1" applyAlignment="1">
      <alignment vertical="center" wrapText="1"/>
    </xf>
    <xf numFmtId="177" fontId="0" fillId="0" borderId="0" xfId="0" applyNumberFormat="1" applyFont="1">
      <alignment vertical="center"/>
    </xf>
    <xf numFmtId="176" fontId="0" fillId="0" borderId="0" xfId="0" applyNumberFormat="1" applyBorder="1">
      <alignment vertical="center"/>
    </xf>
    <xf numFmtId="49" fontId="0" fillId="0" borderId="0" xfId="0" applyNumberFormat="1" applyBorder="1">
      <alignment vertical="center"/>
    </xf>
    <xf numFmtId="178" fontId="0" fillId="0" borderId="0" xfId="0" applyNumberFormat="1" applyBorder="1">
      <alignment vertical="center"/>
    </xf>
    <xf numFmtId="178" fontId="0" fillId="0" borderId="0" xfId="0" applyNumberFormat="1" applyFont="1" applyBorder="1">
      <alignment vertical="center"/>
    </xf>
    <xf numFmtId="0" fontId="0" fillId="0" borderId="0" xfId="0" applyBorder="1" applyAlignment="1">
      <alignment vertical="center" wrapText="1"/>
    </xf>
    <xf numFmtId="0" fontId="0" fillId="0" borderId="0" xfId="0" applyBorder="1" applyAlignment="1">
      <alignment horizontal="center" vertical="center" wrapText="1"/>
    </xf>
    <xf numFmtId="0" fontId="45" fillId="0" borderId="0" xfId="0" applyFont="1" applyBorder="1" applyAlignment="1">
      <alignment horizontal="justify" vertical="center"/>
    </xf>
    <xf numFmtId="0" fontId="0" fillId="0" borderId="0" xfId="0" applyNumberFormat="1" applyFont="1" applyBorder="1">
      <alignment vertical="center"/>
    </xf>
    <xf numFmtId="0" fontId="2" fillId="7" borderId="0" xfId="0" applyFont="1" applyFill="1" applyBorder="1">
      <alignment vertical="center"/>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2" fillId="0" borderId="0" xfId="0" applyFont="1" applyFill="1" applyBorder="1" applyAlignment="1">
      <alignment vertical="center" wrapText="1"/>
    </xf>
    <xf numFmtId="0" fontId="0" fillId="0" borderId="19" xfId="0" applyBorder="1">
      <alignment vertical="center"/>
    </xf>
    <xf numFmtId="0" fontId="0" fillId="10" borderId="22" xfId="0" applyFill="1" applyBorder="1">
      <alignment vertical="center"/>
    </xf>
    <xf numFmtId="0" fontId="2" fillId="10" borderId="22" xfId="0" applyFont="1" applyFill="1" applyBorder="1">
      <alignment vertical="center"/>
    </xf>
    <xf numFmtId="0" fontId="12" fillId="0" borderId="22" xfId="0" applyFont="1" applyBorder="1" applyAlignment="1">
      <alignment horizontal="justify" vertical="center"/>
    </xf>
    <xf numFmtId="0" fontId="0" fillId="11" borderId="22" xfId="0" applyFill="1" applyBorder="1">
      <alignment vertical="center"/>
    </xf>
    <xf numFmtId="0" fontId="0" fillId="12" borderId="22" xfId="0" applyFill="1" applyBorder="1">
      <alignment vertical="center"/>
    </xf>
    <xf numFmtId="0" fontId="2" fillId="2" borderId="22" xfId="0" applyFont="1" applyFill="1" applyBorder="1">
      <alignment vertical="center"/>
    </xf>
    <xf numFmtId="0" fontId="2" fillId="12" borderId="22" xfId="0" applyFont="1" applyFill="1" applyBorder="1">
      <alignment vertical="center"/>
    </xf>
    <xf numFmtId="0" fontId="2" fillId="2" borderId="22" xfId="0" applyFont="1" applyFill="1" applyBorder="1" applyAlignment="1">
      <alignment vertical="center" wrapText="1"/>
    </xf>
    <xf numFmtId="0" fontId="20" fillId="12" borderId="22" xfId="0" applyFont="1" applyFill="1" applyBorder="1" applyAlignment="1">
      <alignment vertical="center" wrapText="1"/>
    </xf>
    <xf numFmtId="0" fontId="14" fillId="13" borderId="22" xfId="0" applyFont="1" applyFill="1" applyBorder="1">
      <alignment vertical="center"/>
    </xf>
    <xf numFmtId="176" fontId="0" fillId="0" borderId="23" xfId="0" applyNumberFormat="1" applyBorder="1">
      <alignment vertical="center"/>
    </xf>
    <xf numFmtId="0" fontId="0" fillId="10" borderId="23" xfId="0" applyFill="1" applyBorder="1">
      <alignment vertical="center"/>
    </xf>
    <xf numFmtId="49" fontId="0" fillId="0" borderId="23" xfId="0" applyNumberFormat="1" applyBorder="1">
      <alignment vertical="center"/>
    </xf>
    <xf numFmtId="178" fontId="0" fillId="0" borderId="23" xfId="0" applyNumberFormat="1" applyBorder="1">
      <alignment vertical="center"/>
    </xf>
    <xf numFmtId="177" fontId="0" fillId="0" borderId="23" xfId="0" applyNumberFormat="1" applyBorder="1">
      <alignment vertical="center"/>
    </xf>
    <xf numFmtId="0" fontId="0" fillId="0" borderId="23" xfId="0" applyBorder="1" applyAlignment="1">
      <alignment vertical="center" wrapText="1"/>
    </xf>
    <xf numFmtId="0" fontId="0" fillId="0" borderId="23" xfId="0" applyBorder="1" applyAlignment="1">
      <alignment horizontal="center" vertical="center" wrapText="1"/>
    </xf>
    <xf numFmtId="0" fontId="0" fillId="11" borderId="23" xfId="0" applyFill="1" applyBorder="1">
      <alignment vertical="center"/>
    </xf>
    <xf numFmtId="177" fontId="0" fillId="12" borderId="23" xfId="0" applyNumberFormat="1" applyFill="1" applyBorder="1">
      <alignment vertical="center"/>
    </xf>
    <xf numFmtId="0" fontId="2" fillId="9" borderId="22" xfId="0" applyFont="1" applyFill="1" applyBorder="1">
      <alignment vertical="center"/>
    </xf>
    <xf numFmtId="0" fontId="2" fillId="12" borderId="22" xfId="0" applyFont="1" applyFill="1" applyBorder="1" applyAlignment="1">
      <alignment vertical="center" wrapText="1"/>
    </xf>
    <xf numFmtId="0" fontId="2" fillId="2" borderId="22" xfId="0" applyFont="1" applyFill="1" applyBorder="1" applyAlignment="1">
      <alignment horizontal="left" vertical="center"/>
    </xf>
    <xf numFmtId="0" fontId="2" fillId="7" borderId="22" xfId="0" applyFont="1" applyFill="1" applyBorder="1">
      <alignment vertical="center"/>
    </xf>
    <xf numFmtId="0" fontId="0" fillId="0" borderId="23" xfId="0" applyBorder="1" applyAlignment="1">
      <alignment horizontal="left" vertical="center" wrapText="1"/>
    </xf>
    <xf numFmtId="0" fontId="0" fillId="12" borderId="23" xfId="0" applyFill="1" applyBorder="1">
      <alignment vertical="center"/>
    </xf>
    <xf numFmtId="0" fontId="14" fillId="13" borderId="23" xfId="0" applyFont="1" applyFill="1" applyBorder="1">
      <alignment vertical="center"/>
    </xf>
    <xf numFmtId="0" fontId="0" fillId="12" borderId="0" xfId="0" applyFill="1">
      <alignment vertical="center"/>
    </xf>
    <xf numFmtId="176" fontId="0" fillId="12" borderId="23" xfId="0" applyNumberFormat="1" applyFill="1" applyBorder="1" applyAlignment="1">
      <alignment horizontal="right" vertical="center"/>
    </xf>
    <xf numFmtId="0" fontId="0" fillId="11" borderId="0" xfId="0" applyFill="1">
      <alignment vertical="center"/>
    </xf>
    <xf numFmtId="177" fontId="0" fillId="0" borderId="23" xfId="0" applyNumberFormat="1" applyBorder="1" applyProtection="1">
      <alignment vertical="center"/>
      <protection locked="0"/>
    </xf>
    <xf numFmtId="0" fontId="2" fillId="2" borderId="33" xfId="0" applyFont="1" applyFill="1" applyBorder="1">
      <alignment vertical="center"/>
    </xf>
    <xf numFmtId="0" fontId="2" fillId="12" borderId="1" xfId="0" applyFont="1" applyFill="1" applyBorder="1" applyProtection="1">
      <alignment vertical="center"/>
      <protection locked="0"/>
    </xf>
    <xf numFmtId="0" fontId="2" fillId="0" borderId="23" xfId="0" applyFont="1" applyBorder="1" applyProtection="1">
      <alignment vertical="center"/>
      <protection locked="0"/>
    </xf>
    <xf numFmtId="177" fontId="0" fillId="12" borderId="23" xfId="0" applyNumberFormat="1" applyFill="1" applyBorder="1" applyProtection="1">
      <alignment vertical="center"/>
      <protection locked="0"/>
    </xf>
    <xf numFmtId="0" fontId="2" fillId="2" borderId="36" xfId="0" applyFont="1" applyFill="1" applyBorder="1">
      <alignment vertical="center"/>
    </xf>
    <xf numFmtId="0" fontId="2" fillId="2" borderId="39" xfId="0" applyFont="1" applyFill="1" applyBorder="1">
      <alignment vertical="center"/>
    </xf>
    <xf numFmtId="0" fontId="2" fillId="12" borderId="23" xfId="0" applyFont="1" applyFill="1" applyBorder="1" applyProtection="1">
      <alignment vertical="center"/>
      <protection locked="0"/>
    </xf>
    <xf numFmtId="0" fontId="0" fillId="12" borderId="23" xfId="0" applyFill="1" applyBorder="1" applyAlignment="1" applyProtection="1">
      <alignment vertical="center" wrapText="1"/>
      <protection locked="0"/>
    </xf>
    <xf numFmtId="0" fontId="6" fillId="0" borderId="22" xfId="0" applyFont="1" applyBorder="1">
      <alignment vertical="center"/>
    </xf>
    <xf numFmtId="0" fontId="0" fillId="12" borderId="23" xfId="0" applyFill="1" applyBorder="1" applyProtection="1">
      <alignment vertical="center"/>
      <protection locked="0"/>
    </xf>
    <xf numFmtId="0" fontId="14" fillId="0" borderId="0" xfId="0" applyFont="1">
      <alignment vertical="center"/>
    </xf>
    <xf numFmtId="0" fontId="44" fillId="12" borderId="23" xfId="0" applyFont="1" applyFill="1" applyBorder="1" applyProtection="1">
      <alignment vertical="center"/>
      <protection locked="0"/>
    </xf>
    <xf numFmtId="0" fontId="0" fillId="12" borderId="23" xfId="0" applyFill="1" applyBorder="1" applyAlignment="1">
      <alignment horizontal="right" vertical="center"/>
    </xf>
    <xf numFmtId="0" fontId="0" fillId="6" borderId="0" xfId="0" applyFont="1" applyFill="1">
      <alignment vertical="center"/>
    </xf>
    <xf numFmtId="0" fontId="5" fillId="6" borderId="0" xfId="0" applyFont="1" applyFill="1">
      <alignment vertical="center"/>
    </xf>
    <xf numFmtId="0" fontId="2" fillId="6" borderId="0" xfId="0" applyFont="1" applyFill="1">
      <alignment vertical="center"/>
    </xf>
    <xf numFmtId="0" fontId="4" fillId="0" borderId="0" xfId="0" applyFont="1" applyBorder="1">
      <alignment vertical="center"/>
    </xf>
    <xf numFmtId="0" fontId="4" fillId="3" borderId="0" xfId="0" applyFont="1" applyFill="1" applyBorder="1">
      <alignment vertical="center"/>
    </xf>
    <xf numFmtId="0" fontId="5" fillId="0" borderId="0" xfId="0" applyFont="1" applyFill="1" applyBorder="1">
      <alignment vertical="center"/>
    </xf>
    <xf numFmtId="0" fontId="4" fillId="3" borderId="10" xfId="0" applyFont="1" applyFill="1" applyBorder="1">
      <alignment vertical="center"/>
    </xf>
    <xf numFmtId="0" fontId="4" fillId="3" borderId="11" xfId="0" applyFont="1" applyFill="1" applyBorder="1">
      <alignment vertical="center"/>
    </xf>
    <xf numFmtId="0" fontId="2" fillId="0" borderId="0" xfId="0" applyFont="1" applyBorder="1" applyAlignment="1">
      <alignment horizontal="center" vertical="center" wrapText="1"/>
    </xf>
    <xf numFmtId="0" fontId="5" fillId="0" borderId="0" xfId="0" applyFont="1" applyBorder="1">
      <alignment vertical="center"/>
    </xf>
    <xf numFmtId="0" fontId="4" fillId="0" borderId="0" xfId="0" applyFont="1" applyBorder="1" applyAlignment="1">
      <alignment horizontal="left" vertical="center"/>
    </xf>
    <xf numFmtId="0" fontId="2" fillId="0" borderId="0" xfId="0" applyFont="1" applyBorder="1" applyAlignment="1">
      <alignment horizontal="center" vertical="center"/>
    </xf>
    <xf numFmtId="0" fontId="15" fillId="0" borderId="0" xfId="0" applyFont="1" applyBorder="1">
      <alignment vertical="center"/>
    </xf>
    <xf numFmtId="0" fontId="24" fillId="6" borderId="0" xfId="0" applyFont="1" applyFill="1" applyBorder="1" applyProtection="1">
      <alignment vertical="center"/>
      <protection locked="0" hidden="1"/>
    </xf>
    <xf numFmtId="0" fontId="24" fillId="6" borderId="0" xfId="0" applyFont="1" applyFill="1" applyBorder="1" applyProtection="1">
      <alignment vertical="center"/>
      <protection hidden="1"/>
    </xf>
    <xf numFmtId="0" fontId="24" fillId="6" borderId="0" xfId="0" applyFont="1" applyFill="1" applyBorder="1">
      <alignment vertical="center"/>
    </xf>
    <xf numFmtId="0" fontId="24" fillId="0" borderId="0" xfId="0" applyFont="1" applyBorder="1" applyProtection="1">
      <alignment vertical="center"/>
      <protection locked="0" hidden="1"/>
    </xf>
    <xf numFmtId="0" fontId="24" fillId="0" borderId="0" xfId="0" applyFont="1" applyBorder="1" applyProtection="1">
      <alignment vertical="center"/>
      <protection hidden="1"/>
    </xf>
    <xf numFmtId="0" fontId="16" fillId="0" borderId="0" xfId="0" applyFont="1" applyBorder="1">
      <alignment vertical="center"/>
    </xf>
    <xf numFmtId="0" fontId="2" fillId="0" borderId="0" xfId="0" applyFont="1" applyBorder="1" applyProtection="1">
      <alignment vertical="center"/>
      <protection locked="0"/>
    </xf>
    <xf numFmtId="0" fontId="16" fillId="0" borderId="0" xfId="0" applyFont="1" applyBorder="1" applyProtection="1">
      <alignment vertical="center"/>
      <protection locked="0"/>
    </xf>
    <xf numFmtId="0" fontId="4" fillId="0" borderId="0" xfId="0" applyFont="1" applyBorder="1" applyProtection="1">
      <alignment vertical="center"/>
      <protection locked="0"/>
    </xf>
    <xf numFmtId="0" fontId="2" fillId="0" borderId="0" xfId="0" applyFont="1" applyBorder="1" applyAlignment="1" applyProtection="1">
      <alignment horizontal="left" vertical="top"/>
      <protection locked="0"/>
    </xf>
    <xf numFmtId="0" fontId="2" fillId="0" borderId="0" xfId="0" applyFont="1" applyBorder="1" applyAlignment="1">
      <alignment horizontal="left" vertical="center"/>
    </xf>
    <xf numFmtId="0" fontId="5" fillId="0" borderId="23" xfId="0" applyFont="1" applyFill="1" applyBorder="1">
      <alignment vertical="center"/>
    </xf>
    <xf numFmtId="0" fontId="5" fillId="0" borderId="28" xfId="0" applyFont="1" applyFill="1" applyBorder="1">
      <alignment vertical="center"/>
    </xf>
    <xf numFmtId="0" fontId="4" fillId="0" borderId="29" xfId="0" applyFont="1" applyFill="1" applyBorder="1">
      <alignment vertical="center"/>
    </xf>
    <xf numFmtId="0" fontId="5" fillId="0" borderId="32" xfId="0" applyFont="1" applyFill="1" applyBorder="1">
      <alignment vertical="center"/>
    </xf>
    <xf numFmtId="0" fontId="46" fillId="6" borderId="0" xfId="0" applyFont="1" applyFill="1" applyAlignment="1">
      <alignment vertical="center" wrapText="1"/>
    </xf>
    <xf numFmtId="0" fontId="47" fillId="6" borderId="0" xfId="0" applyFont="1" applyFill="1">
      <alignment vertical="center"/>
    </xf>
    <xf numFmtId="0" fontId="48" fillId="6" borderId="0" xfId="0" applyFont="1" applyFill="1">
      <alignment vertical="center"/>
    </xf>
    <xf numFmtId="0" fontId="49" fillId="6" borderId="0" xfId="0" applyFont="1" applyFill="1">
      <alignment vertical="center"/>
    </xf>
    <xf numFmtId="0" fontId="46" fillId="6" borderId="0" xfId="0" applyFont="1" applyFill="1">
      <alignment vertical="center"/>
    </xf>
    <xf numFmtId="0" fontId="46" fillId="6" borderId="0" xfId="0" applyFont="1" applyFill="1" applyProtection="1">
      <alignment vertical="center"/>
      <protection locked="0"/>
    </xf>
    <xf numFmtId="0" fontId="50" fillId="6" borderId="0" xfId="0" applyFont="1" applyFill="1">
      <alignment vertical="center"/>
    </xf>
    <xf numFmtId="0" fontId="46" fillId="6" borderId="0" xfId="0" applyFont="1" applyFill="1" applyAlignment="1" applyProtection="1">
      <alignment vertical="center" wrapText="1"/>
      <protection locked="0"/>
    </xf>
    <xf numFmtId="14" fontId="2" fillId="3" borderId="4" xfId="0" applyNumberFormat="1" applyFont="1" applyFill="1" applyBorder="1" applyProtection="1">
      <alignment vertical="center"/>
      <protection locked="0"/>
    </xf>
    <xf numFmtId="0" fontId="2" fillId="6" borderId="7" xfId="0" applyNumberFormat="1" applyFont="1" applyFill="1" applyBorder="1">
      <alignment vertical="center"/>
    </xf>
    <xf numFmtId="0" fontId="2" fillId="3" borderId="10" xfId="0" applyFont="1" applyFill="1" applyBorder="1" applyProtection="1">
      <alignment vertical="center"/>
      <protection locked="0"/>
    </xf>
    <xf numFmtId="0" fontId="2" fillId="3" borderId="7" xfId="0" applyFont="1" applyFill="1" applyBorder="1" applyProtection="1">
      <alignment vertical="center"/>
      <protection locked="0"/>
    </xf>
    <xf numFmtId="0" fontId="32" fillId="6" borderId="0" xfId="0" applyFont="1" applyFill="1" applyBorder="1">
      <alignment vertical="center"/>
    </xf>
    <xf numFmtId="0" fontId="33" fillId="6" borderId="0" xfId="0" applyFont="1" applyFill="1" applyBorder="1">
      <alignment vertical="center"/>
    </xf>
    <xf numFmtId="0" fontId="33" fillId="6" borderId="0" xfId="0" applyFont="1" applyFill="1" applyBorder="1" applyAlignment="1">
      <alignment horizontal="right" vertical="center"/>
    </xf>
    <xf numFmtId="14" fontId="33" fillId="6" borderId="0" xfId="0" applyNumberFormat="1" applyFont="1" applyFill="1" applyBorder="1" applyProtection="1">
      <alignment vertical="center"/>
      <protection locked="0"/>
    </xf>
    <xf numFmtId="0" fontId="33" fillId="6" borderId="0" xfId="0" applyNumberFormat="1" applyFont="1" applyFill="1" applyBorder="1">
      <alignment vertical="center"/>
    </xf>
    <xf numFmtId="0" fontId="33" fillId="6" borderId="0" xfId="0" applyFont="1" applyFill="1" applyBorder="1" applyProtection="1">
      <alignment vertical="center"/>
      <protection locked="0"/>
    </xf>
    <xf numFmtId="0" fontId="33" fillId="6" borderId="0" xfId="0" applyFont="1" applyFill="1" applyBorder="1" applyAlignment="1" applyProtection="1">
      <alignment vertical="top"/>
      <protection locked="0"/>
    </xf>
    <xf numFmtId="0" fontId="51" fillId="6" borderId="0" xfId="0" applyFont="1" applyFill="1" applyBorder="1">
      <alignment vertical="center"/>
    </xf>
    <xf numFmtId="0" fontId="32" fillId="6" borderId="0" xfId="0" applyFont="1" applyFill="1" applyBorder="1" applyProtection="1">
      <alignment vertical="center"/>
    </xf>
    <xf numFmtId="0" fontId="33" fillId="6" borderId="0" xfId="0" applyFont="1" applyFill="1" applyBorder="1" applyAlignment="1" applyProtection="1">
      <alignment horizontal="right" vertical="center"/>
    </xf>
    <xf numFmtId="14" fontId="33" fillId="6" borderId="0" xfId="0" applyNumberFormat="1" applyFont="1" applyFill="1" applyBorder="1" applyProtection="1">
      <alignment vertical="center"/>
    </xf>
    <xf numFmtId="0" fontId="33" fillId="6" borderId="0" xfId="0" applyNumberFormat="1" applyFont="1" applyFill="1" applyBorder="1" applyProtection="1">
      <alignment vertical="center"/>
    </xf>
    <xf numFmtId="0" fontId="33" fillId="6" borderId="0" xfId="0" applyFont="1" applyFill="1" applyBorder="1" applyProtection="1">
      <alignment vertical="center"/>
    </xf>
    <xf numFmtId="0" fontId="33" fillId="6" borderId="0" xfId="0" applyFont="1" applyFill="1" applyBorder="1" applyAlignment="1" applyProtection="1">
      <alignment vertical="top"/>
    </xf>
    <xf numFmtId="0" fontId="51" fillId="6" borderId="0" xfId="0" applyFont="1" applyFill="1" applyBorder="1" applyProtection="1">
      <alignment vertical="center"/>
    </xf>
    <xf numFmtId="0" fontId="2" fillId="3" borderId="0"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2" fillId="0" borderId="0" xfId="0" applyFont="1" applyFill="1" applyBorder="1">
      <alignment vertical="center"/>
    </xf>
    <xf numFmtId="0" fontId="21" fillId="0" borderId="0" xfId="0" applyFont="1" applyFill="1" applyBorder="1">
      <alignment vertical="center"/>
    </xf>
    <xf numFmtId="0" fontId="54" fillId="6" borderId="0" xfId="0" applyFont="1" applyFill="1">
      <alignment vertical="center"/>
    </xf>
    <xf numFmtId="0" fontId="47" fillId="6" borderId="0" xfId="0" applyFont="1" applyFill="1" applyProtection="1">
      <alignment vertical="center"/>
      <protection locked="0"/>
    </xf>
    <xf numFmtId="0" fontId="46" fillId="6" borderId="0" xfId="0" applyFont="1" applyFill="1" applyAlignment="1">
      <alignment horizontal="center" vertical="center" wrapText="1"/>
    </xf>
    <xf numFmtId="0" fontId="55" fillId="6" borderId="0" xfId="0" applyFont="1" applyFill="1">
      <alignment vertical="center"/>
    </xf>
    <xf numFmtId="0" fontId="46" fillId="6" borderId="0" xfId="0" applyFont="1" applyFill="1" applyAlignment="1" applyProtection="1">
      <alignment horizontal="center" vertical="center" wrapText="1"/>
      <protection locked="0"/>
    </xf>
    <xf numFmtId="0" fontId="47" fillId="6" borderId="0" xfId="0" applyFont="1" applyFill="1" applyBorder="1" applyProtection="1">
      <alignment vertical="center"/>
    </xf>
    <xf numFmtId="0" fontId="46" fillId="6" borderId="0" xfId="0" applyFont="1" applyFill="1" applyBorder="1" applyAlignment="1" applyProtection="1">
      <alignment horizontal="right" vertical="center"/>
    </xf>
    <xf numFmtId="14" fontId="46" fillId="6" borderId="0" xfId="0" applyNumberFormat="1" applyFont="1" applyFill="1" applyBorder="1" applyProtection="1">
      <alignment vertical="center"/>
    </xf>
    <xf numFmtId="0" fontId="46" fillId="6" borderId="0" xfId="0" applyNumberFormat="1" applyFont="1" applyFill="1" applyBorder="1" applyProtection="1">
      <alignment vertical="center"/>
    </xf>
    <xf numFmtId="0" fontId="46" fillId="6" borderId="0" xfId="0" applyFont="1" applyFill="1" applyBorder="1" applyProtection="1">
      <alignment vertical="center"/>
    </xf>
    <xf numFmtId="0" fontId="46" fillId="6" borderId="0" xfId="0" applyFont="1" applyFill="1" applyBorder="1" applyProtection="1">
      <alignment vertical="center"/>
      <protection locked="0"/>
    </xf>
    <xf numFmtId="0" fontId="46" fillId="6" borderId="0" xfId="0" applyFont="1" applyFill="1" applyBorder="1" applyAlignment="1" applyProtection="1">
      <alignment vertical="top"/>
    </xf>
    <xf numFmtId="0" fontId="46" fillId="6" borderId="0" xfId="0" applyFont="1" applyFill="1" applyBorder="1" applyAlignment="1" applyProtection="1">
      <alignment vertical="top"/>
      <protection locked="0"/>
    </xf>
    <xf numFmtId="0" fontId="47" fillId="6" borderId="0" xfId="0" applyFont="1" applyFill="1" applyBorder="1">
      <alignment vertical="center"/>
    </xf>
    <xf numFmtId="0" fontId="56" fillId="6" borderId="0" xfId="0" applyFont="1" applyFill="1" applyBorder="1">
      <alignment vertical="center"/>
    </xf>
    <xf numFmtId="0" fontId="56" fillId="6" borderId="0" xfId="0" applyFont="1" applyFill="1" applyBorder="1" applyProtection="1">
      <alignment vertical="center"/>
    </xf>
    <xf numFmtId="0" fontId="50" fillId="6" borderId="0" xfId="0" applyFont="1" applyFill="1" applyBorder="1">
      <alignment vertical="center"/>
    </xf>
    <xf numFmtId="0" fontId="47" fillId="6" borderId="0" xfId="0" applyFont="1" applyFill="1" applyBorder="1" applyProtection="1">
      <alignment vertical="center"/>
      <protection locked="0"/>
    </xf>
    <xf numFmtId="0" fontId="46" fillId="6" borderId="0" xfId="0" applyFont="1" applyFill="1" applyBorder="1">
      <alignment vertical="center"/>
    </xf>
    <xf numFmtId="0" fontId="49" fillId="6" borderId="0" xfId="0" applyFont="1" applyFill="1" applyProtection="1">
      <alignment vertical="center"/>
      <protection locked="0"/>
    </xf>
    <xf numFmtId="0" fontId="2" fillId="3" borderId="0" xfId="0" applyFont="1" applyFill="1" applyBorder="1" applyAlignment="1" applyProtection="1">
      <alignment horizontal="left" vertical="top"/>
      <protection locked="0"/>
    </xf>
    <xf numFmtId="0" fontId="5" fillId="3" borderId="7" xfId="0" applyFont="1" applyFill="1" applyBorder="1">
      <alignment vertical="center"/>
    </xf>
    <xf numFmtId="0" fontId="5" fillId="3" borderId="6" xfId="0" applyFont="1" applyFill="1" applyBorder="1">
      <alignment vertical="center"/>
    </xf>
    <xf numFmtId="0" fontId="5" fillId="3" borderId="8" xfId="0" applyFont="1" applyFill="1" applyBorder="1">
      <alignment vertical="center"/>
    </xf>
    <xf numFmtId="0" fontId="5" fillId="3" borderId="13" xfId="0" applyFont="1" applyFill="1" applyBorder="1">
      <alignment vertical="center"/>
    </xf>
    <xf numFmtId="0" fontId="5" fillId="3" borderId="0" xfId="0" applyFont="1" applyFill="1" applyBorder="1">
      <alignment vertical="center"/>
    </xf>
    <xf numFmtId="0" fontId="5" fillId="3" borderId="15" xfId="0" applyFont="1" applyFill="1" applyBorder="1">
      <alignment vertical="center"/>
    </xf>
    <xf numFmtId="0" fontId="5" fillId="3" borderId="10" xfId="0" applyFont="1" applyFill="1" applyBorder="1">
      <alignment vertical="center"/>
    </xf>
    <xf numFmtId="0" fontId="5" fillId="3" borderId="11" xfId="0" applyFont="1" applyFill="1" applyBorder="1">
      <alignment vertical="center"/>
    </xf>
    <xf numFmtId="0" fontId="5" fillId="3" borderId="12" xfId="0" applyFont="1" applyFill="1" applyBorder="1">
      <alignment vertical="center"/>
    </xf>
    <xf numFmtId="0" fontId="2" fillId="0" borderId="23" xfId="0" applyFont="1" applyFill="1" applyBorder="1">
      <alignment vertical="center"/>
    </xf>
    <xf numFmtId="0" fontId="46" fillId="0" borderId="0" xfId="0" applyFont="1" applyFill="1" applyBorder="1" applyAlignment="1" applyProtection="1">
      <alignment vertical="center"/>
    </xf>
    <xf numFmtId="0" fontId="33" fillId="0" borderId="0" xfId="0" applyFont="1" applyFill="1" applyBorder="1" applyAlignment="1" applyProtection="1">
      <alignment vertical="center"/>
    </xf>
    <xf numFmtId="0" fontId="33" fillId="0" borderId="0" xfId="0" applyFont="1" applyFill="1" applyBorder="1" applyAlignment="1">
      <alignment vertical="center"/>
    </xf>
    <xf numFmtId="0" fontId="33" fillId="0" borderId="0" xfId="0" applyFont="1" applyFill="1" applyAlignment="1">
      <alignment vertical="center"/>
    </xf>
    <xf numFmtId="0" fontId="2" fillId="0" borderId="0" xfId="0" applyFont="1" applyFill="1" applyAlignment="1">
      <alignment vertical="center"/>
    </xf>
    <xf numFmtId="0" fontId="2" fillId="0" borderId="9"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3" fillId="0" borderId="0" xfId="0" applyFont="1" applyFill="1" applyBorder="1" applyProtection="1">
      <alignment vertical="center"/>
      <protection locked="0"/>
    </xf>
    <xf numFmtId="0" fontId="0" fillId="0" borderId="0" xfId="0" applyFont="1" applyFill="1" applyBorder="1">
      <alignment vertical="center"/>
    </xf>
    <xf numFmtId="0" fontId="24" fillId="0" borderId="0" xfId="0" applyFont="1" applyFill="1" applyBorder="1" applyProtection="1">
      <alignment vertical="center"/>
      <protection locked="0"/>
    </xf>
    <xf numFmtId="0" fontId="6" fillId="3" borderId="22" xfId="0" applyFont="1" applyFill="1" applyBorder="1" applyAlignment="1">
      <alignment vertical="center"/>
    </xf>
    <xf numFmtId="0" fontId="2" fillId="3" borderId="22" xfId="0" applyFont="1" applyFill="1" applyBorder="1">
      <alignment vertical="center"/>
    </xf>
    <xf numFmtId="0" fontId="2" fillId="0" borderId="0"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9" fillId="0" borderId="0" xfId="0" applyFont="1" applyFill="1" applyBorder="1">
      <alignment vertical="center"/>
    </xf>
    <xf numFmtId="0" fontId="58" fillId="0" borderId="0" xfId="0" applyFont="1" applyFill="1" applyBorder="1">
      <alignment vertical="center"/>
    </xf>
    <xf numFmtId="0" fontId="0" fillId="12" borderId="5" xfId="0" applyFill="1" applyBorder="1" applyProtection="1">
      <alignment vertical="center"/>
      <protection locked="0"/>
    </xf>
    <xf numFmtId="0" fontId="0" fillId="9" borderId="5" xfId="0" applyFill="1" applyBorder="1" applyProtection="1">
      <alignment vertical="center"/>
      <protection locked="0"/>
    </xf>
    <xf numFmtId="0" fontId="2" fillId="0" borderId="9" xfId="0" applyFont="1" applyBorder="1" applyProtection="1">
      <alignment vertical="center"/>
      <protection locked="0"/>
    </xf>
    <xf numFmtId="0" fontId="2" fillId="0" borderId="1" xfId="0" applyFont="1" applyBorder="1" applyProtection="1">
      <alignment vertical="center"/>
      <protection locked="0"/>
    </xf>
    <xf numFmtId="0" fontId="2" fillId="0" borderId="12" xfId="0" applyFont="1" applyBorder="1" applyProtection="1">
      <alignment vertical="center"/>
      <protection locked="0"/>
    </xf>
    <xf numFmtId="0" fontId="4" fillId="0" borderId="0" xfId="0" applyFont="1" applyBorder="1" applyAlignment="1">
      <alignment horizontal="center" vertical="center"/>
    </xf>
    <xf numFmtId="0" fontId="5" fillId="3" borderId="1" xfId="0" applyFont="1" applyFill="1" applyBorder="1" applyProtection="1">
      <alignment vertical="center"/>
      <protection locked="0"/>
    </xf>
    <xf numFmtId="0" fontId="60" fillId="0" borderId="0" xfId="0" applyFont="1" applyBorder="1">
      <alignment vertical="center"/>
    </xf>
    <xf numFmtId="0" fontId="61" fillId="0" borderId="0" xfId="0" applyFont="1" applyBorder="1">
      <alignment vertical="center"/>
    </xf>
    <xf numFmtId="0" fontId="60" fillId="0" borderId="23" xfId="0" applyFont="1" applyBorder="1">
      <alignment vertical="center"/>
    </xf>
    <xf numFmtId="0" fontId="60" fillId="6" borderId="0" xfId="0" applyFont="1" applyFill="1" applyBorder="1">
      <alignment vertical="center"/>
    </xf>
    <xf numFmtId="0" fontId="2" fillId="3" borderId="6" xfId="0" applyFont="1" applyFill="1" applyBorder="1" applyAlignment="1" applyProtection="1">
      <alignment horizontal="left" vertical="top" wrapText="1"/>
      <protection locked="0"/>
    </xf>
    <xf numFmtId="0" fontId="0" fillId="9" borderId="5" xfId="0" applyFill="1" applyBorder="1" applyAlignment="1">
      <alignment vertical="center"/>
    </xf>
    <xf numFmtId="0" fontId="0" fillId="9" borderId="2" xfId="0" applyFill="1" applyBorder="1" applyAlignment="1">
      <alignment vertical="center"/>
    </xf>
    <xf numFmtId="0" fontId="5" fillId="3" borderId="30" xfId="0" applyFont="1" applyFill="1" applyBorder="1" applyAlignment="1" applyProtection="1">
      <alignment horizontal="left" vertical="top"/>
      <protection locked="0"/>
    </xf>
    <xf numFmtId="0" fontId="5" fillId="3" borderId="40" xfId="0" applyFont="1" applyFill="1" applyBorder="1" applyAlignment="1" applyProtection="1">
      <alignment horizontal="left" vertical="top"/>
      <protection locked="0"/>
    </xf>
    <xf numFmtId="0" fontId="5" fillId="3" borderId="31" xfId="0" applyFont="1" applyFill="1" applyBorder="1" applyAlignment="1" applyProtection="1">
      <alignment horizontal="left" vertical="top"/>
      <protection locked="0"/>
    </xf>
    <xf numFmtId="0" fontId="10" fillId="0" borderId="22" xfId="0" applyFont="1" applyBorder="1" applyAlignment="1">
      <alignment horizontal="left" vertical="center" wrapText="1"/>
    </xf>
    <xf numFmtId="0" fontId="46" fillId="6" borderId="0" xfId="0" applyFont="1" applyFill="1" applyAlignment="1">
      <alignment horizontal="center" vertical="center" wrapText="1"/>
    </xf>
    <xf numFmtId="0" fontId="2" fillId="3" borderId="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24" xfId="0" applyFont="1" applyFill="1" applyBorder="1" applyAlignment="1" applyProtection="1">
      <alignment horizontal="left" vertical="center" wrapText="1"/>
      <protection locked="0"/>
    </xf>
    <xf numFmtId="0" fontId="11" fillId="0" borderId="6" xfId="0" applyFont="1" applyFill="1" applyBorder="1" applyAlignment="1">
      <alignment horizontal="left" vertical="center" wrapText="1"/>
    </xf>
    <xf numFmtId="0" fontId="11" fillId="0" borderId="8" xfId="0" applyFont="1" applyFill="1" applyBorder="1" applyAlignment="1">
      <alignment horizontal="left" vertical="center"/>
    </xf>
    <xf numFmtId="0" fontId="57" fillId="0" borderId="22" xfId="0" applyFont="1" applyFill="1" applyBorder="1" applyAlignment="1">
      <alignment horizontal="left" vertical="top" wrapText="1"/>
    </xf>
    <xf numFmtId="0" fontId="57" fillId="0" borderId="22" xfId="0" applyFont="1" applyFill="1" applyBorder="1" applyAlignment="1">
      <alignment horizontal="left" vertical="top"/>
    </xf>
    <xf numFmtId="0" fontId="2" fillId="3" borderId="7" xfId="0" applyFont="1" applyFill="1" applyBorder="1" applyAlignment="1" applyProtection="1">
      <alignment horizontal="left" vertical="top"/>
      <protection locked="0"/>
    </xf>
    <xf numFmtId="0" fontId="2" fillId="3" borderId="6" xfId="0" applyFont="1" applyFill="1" applyBorder="1" applyAlignment="1" applyProtection="1">
      <alignment horizontal="left" vertical="top"/>
      <protection locked="0"/>
    </xf>
    <xf numFmtId="0" fontId="2" fillId="3" borderId="25" xfId="0" applyFont="1" applyFill="1" applyBorder="1" applyAlignment="1" applyProtection="1">
      <alignment horizontal="left" vertical="top"/>
      <protection locked="0"/>
    </xf>
    <xf numFmtId="0" fontId="2" fillId="3" borderId="10" xfId="0" applyFont="1" applyFill="1" applyBorder="1" applyAlignment="1" applyProtection="1">
      <alignment horizontal="left" vertical="top"/>
      <protection locked="0"/>
    </xf>
    <xf numFmtId="0" fontId="2" fillId="3" borderId="11" xfId="0" applyFont="1" applyFill="1" applyBorder="1" applyAlignment="1" applyProtection="1">
      <alignment horizontal="left" vertical="top"/>
      <protection locked="0"/>
    </xf>
    <xf numFmtId="0" fontId="2" fillId="3" borderId="26"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24"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24"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2" fillId="3" borderId="25" xfId="0" applyFont="1" applyFill="1" applyBorder="1" applyAlignment="1" applyProtection="1">
      <alignment horizontal="left" vertical="top" wrapText="1"/>
      <protection locked="0"/>
    </xf>
    <xf numFmtId="0" fontId="2" fillId="3" borderId="13"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23"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26"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center"/>
      <protection locked="0"/>
    </xf>
    <xf numFmtId="0" fontId="14" fillId="0" borderId="22" xfId="0" applyFont="1" applyBorder="1" applyAlignment="1">
      <alignment horizontal="left" vertical="center"/>
    </xf>
    <xf numFmtId="0" fontId="14" fillId="0" borderId="0" xfId="0" applyFont="1"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xf>
    <xf numFmtId="0" fontId="4" fillId="0" borderId="2" xfId="0" applyFont="1" applyBorder="1" applyAlignment="1">
      <alignment horizontal="left" vertical="center"/>
    </xf>
    <xf numFmtId="0" fontId="4" fillId="0" borderId="38" xfId="0" applyFont="1" applyBorder="1" applyAlignment="1">
      <alignment horizontal="center" vertical="center"/>
    </xf>
    <xf numFmtId="0" fontId="4" fillId="0" borderId="6" xfId="0" applyFont="1" applyBorder="1" applyAlignment="1">
      <alignment horizontal="center" vertical="center"/>
    </xf>
    <xf numFmtId="0" fontId="4" fillId="0" borderId="25" xfId="0" applyFont="1" applyBorder="1" applyAlignment="1">
      <alignment horizontal="center" vertical="center"/>
    </xf>
    <xf numFmtId="0" fontId="4" fillId="0" borderId="39" xfId="0" applyFont="1" applyBorder="1" applyAlignment="1">
      <alignment horizontal="left" vertical="center" wrapText="1"/>
    </xf>
    <xf numFmtId="0" fontId="4" fillId="0" borderId="11" xfId="0" applyFont="1" applyBorder="1" applyAlignment="1">
      <alignment horizontal="left" vertical="center" wrapText="1"/>
    </xf>
    <xf numFmtId="0" fontId="4" fillId="0" borderId="26" xfId="0" applyFont="1" applyBorder="1" applyAlignment="1">
      <alignment horizontal="left" vertical="center" wrapText="1"/>
    </xf>
    <xf numFmtId="0" fontId="4" fillId="0" borderId="22" xfId="0" applyFont="1" applyBorder="1" applyAlignment="1">
      <alignment horizontal="center"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10" fillId="0" borderId="14" xfId="0" applyFont="1" applyBorder="1" applyAlignment="1">
      <alignment horizontal="center" vertical="center"/>
    </xf>
    <xf numFmtId="0" fontId="10" fillId="0" borderId="41" xfId="0" applyFont="1" applyBorder="1" applyAlignment="1">
      <alignment horizontal="center" vertical="center"/>
    </xf>
    <xf numFmtId="0" fontId="2" fillId="3" borderId="8"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9" fillId="0" borderId="22" xfId="0" applyFont="1" applyBorder="1" applyAlignment="1">
      <alignment horizontal="right" vertical="center" wrapText="1"/>
    </xf>
    <xf numFmtId="0" fontId="9" fillId="0" borderId="0" xfId="0" applyFont="1" applyBorder="1" applyAlignment="1">
      <alignment horizontal="right" vertical="center" wrapText="1"/>
    </xf>
    <xf numFmtId="0" fontId="9" fillId="0" borderId="13" xfId="0" applyFont="1" applyBorder="1" applyAlignment="1">
      <alignment horizontal="left" vertical="center" wrapText="1"/>
    </xf>
    <xf numFmtId="0" fontId="9" fillId="0" borderId="0" xfId="0" applyFont="1" applyBorder="1" applyAlignment="1">
      <alignment horizontal="left" vertical="center" wrapText="1"/>
    </xf>
    <xf numFmtId="0" fontId="9" fillId="0" borderId="23" xfId="0" applyFont="1" applyBorder="1" applyAlignment="1">
      <alignment horizontal="left" vertical="center" wrapText="1"/>
    </xf>
    <xf numFmtId="0" fontId="4" fillId="3" borderId="2" xfId="0" applyFont="1" applyFill="1" applyBorder="1" applyAlignment="1" applyProtection="1">
      <alignment horizontal="left" vertical="center"/>
      <protection locked="0"/>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4" fillId="3" borderId="7"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14" borderId="22" xfId="0" applyFont="1" applyFill="1" applyBorder="1" applyAlignment="1">
      <alignment horizontal="left" vertical="center"/>
    </xf>
    <xf numFmtId="0" fontId="2" fillId="14" borderId="0" xfId="0" applyFont="1" applyFill="1" applyBorder="1" applyAlignment="1">
      <alignment horizontal="left" vertical="center"/>
    </xf>
    <xf numFmtId="0" fontId="2" fillId="14" borderId="15" xfId="0" applyFont="1" applyFill="1" applyBorder="1" applyAlignment="1">
      <alignment horizontal="left" vertical="center"/>
    </xf>
    <xf numFmtId="0" fontId="13" fillId="9" borderId="1" xfId="0" applyFont="1" applyFill="1" applyBorder="1" applyAlignment="1">
      <alignment horizontal="center" vertical="center"/>
    </xf>
    <xf numFmtId="0" fontId="53" fillId="9" borderId="1" xfId="0" applyFont="1" applyFill="1" applyBorder="1" applyAlignment="1">
      <alignment horizontal="center" vertical="center"/>
    </xf>
    <xf numFmtId="0" fontId="2" fillId="9" borderId="1" xfId="0" applyFont="1" applyFill="1" applyBorder="1" applyAlignment="1">
      <alignment horizontal="center" vertical="center"/>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0" fillId="3" borderId="30" xfId="0" applyFill="1" applyBorder="1" applyAlignment="1" applyProtection="1">
      <alignment horizontal="left" vertical="center"/>
      <protection locked="0"/>
    </xf>
    <xf numFmtId="0" fontId="0" fillId="3" borderId="40" xfId="0" applyFill="1" applyBorder="1" applyAlignment="1" applyProtection="1">
      <alignment horizontal="left" vertical="center"/>
      <protection locked="0"/>
    </xf>
    <xf numFmtId="0" fontId="0" fillId="3" borderId="31" xfId="0" applyFill="1" applyBorder="1" applyAlignment="1" applyProtection="1">
      <alignment horizontal="left" vertical="center"/>
      <protection locked="0"/>
    </xf>
    <xf numFmtId="0" fontId="2" fillId="0" borderId="38" xfId="0" applyFont="1" applyBorder="1" applyAlignment="1">
      <alignment horizontal="center" vertical="center" wrapText="1"/>
    </xf>
    <xf numFmtId="0" fontId="2" fillId="0" borderId="8" xfId="0" applyFont="1" applyBorder="1" applyAlignment="1">
      <alignment horizontal="center" vertical="center"/>
    </xf>
    <xf numFmtId="0" fontId="46" fillId="6" borderId="0" xfId="0" applyFont="1" applyFill="1" applyBorder="1" applyAlignment="1" applyProtection="1">
      <alignment horizontal="center" vertical="center" wrapText="1"/>
    </xf>
    <xf numFmtId="0" fontId="2" fillId="3" borderId="8" xfId="0" applyFont="1" applyFill="1" applyBorder="1" applyAlignment="1" applyProtection="1">
      <alignment horizontal="left" vertical="top"/>
      <protection locked="0"/>
    </xf>
    <xf numFmtId="0" fontId="2" fillId="3" borderId="13" xfId="0" applyFont="1" applyFill="1" applyBorder="1" applyAlignment="1" applyProtection="1">
      <alignment horizontal="left" vertical="top"/>
      <protection locked="0"/>
    </xf>
    <xf numFmtId="0" fontId="2" fillId="3" borderId="0"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0" fillId="3" borderId="4"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13" fillId="15" borderId="1" xfId="0" applyFont="1" applyFill="1" applyBorder="1" applyAlignment="1">
      <alignment horizontal="center" vertical="center"/>
    </xf>
    <xf numFmtId="0" fontId="53" fillId="15" borderId="1" xfId="0" applyFont="1" applyFill="1" applyBorder="1" applyAlignment="1">
      <alignment horizontal="center" vertical="center"/>
    </xf>
    <xf numFmtId="0" fontId="2" fillId="0" borderId="38"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36" xfId="0" applyFont="1" applyBorder="1" applyAlignment="1">
      <alignment horizontal="left" vertical="center"/>
    </xf>
    <xf numFmtId="0" fontId="2" fillId="0" borderId="9" xfId="0" applyFont="1" applyBorder="1" applyAlignment="1">
      <alignment horizontal="left" vertical="center"/>
    </xf>
    <xf numFmtId="0" fontId="2" fillId="0" borderId="33" xfId="0" applyFont="1" applyBorder="1" applyAlignment="1">
      <alignment horizontal="left" vertical="center"/>
    </xf>
    <xf numFmtId="0" fontId="2" fillId="0" borderId="1" xfId="0" applyFont="1" applyBorder="1" applyAlignment="1">
      <alignment horizontal="left" vertical="center"/>
    </xf>
    <xf numFmtId="0" fontId="2" fillId="0" borderId="39" xfId="0" applyFont="1" applyBorder="1" applyAlignment="1">
      <alignment horizontal="left" vertical="center"/>
    </xf>
    <xf numFmtId="0" fontId="2" fillId="0" borderId="12" xfId="0" applyFont="1" applyBorder="1" applyAlignment="1">
      <alignment horizontal="left" vertical="center"/>
    </xf>
    <xf numFmtId="0" fontId="2" fillId="0" borderId="38" xfId="0" applyFont="1" applyBorder="1" applyAlignment="1">
      <alignment horizontal="left" vertical="center"/>
    </xf>
    <xf numFmtId="0" fontId="2" fillId="0" borderId="8" xfId="0" applyFont="1" applyBorder="1" applyAlignment="1">
      <alignment horizontal="left" vertical="center"/>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2" fillId="0" borderId="38" xfId="0" applyFont="1" applyBorder="1" applyAlignment="1">
      <alignment horizontal="center" vertical="center"/>
    </xf>
    <xf numFmtId="0" fontId="52" fillId="0" borderId="22" xfId="0" applyFont="1" applyFill="1" applyBorder="1" applyAlignment="1">
      <alignment horizontal="left" vertical="center" wrapText="1"/>
    </xf>
    <xf numFmtId="0" fontId="52" fillId="0" borderId="0" xfId="0" applyFont="1" applyFill="1" applyBorder="1" applyAlignment="1">
      <alignment horizontal="left" vertical="center"/>
    </xf>
    <xf numFmtId="0" fontId="2" fillId="3" borderId="4" xfId="0" applyFont="1" applyFill="1" applyBorder="1" applyAlignment="1" applyProtection="1">
      <alignment horizontal="left" vertical="top" wrapText="1"/>
      <protection locked="0"/>
    </xf>
    <xf numFmtId="0" fontId="29" fillId="9" borderId="27" xfId="0" applyFont="1" applyFill="1" applyBorder="1" applyAlignment="1">
      <alignment horizontal="center" vertical="center"/>
    </xf>
    <xf numFmtId="0" fontId="29" fillId="9" borderId="5" xfId="0" applyFont="1" applyFill="1" applyBorder="1" applyAlignment="1">
      <alignment horizontal="center" vertical="center"/>
    </xf>
    <xf numFmtId="0" fontId="29" fillId="9" borderId="24" xfId="0" applyFont="1" applyFill="1" applyBorder="1" applyAlignment="1">
      <alignment horizontal="center" vertical="center"/>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0" borderId="22" xfId="0" applyFont="1" applyFill="1" applyBorder="1" applyAlignment="1" applyProtection="1">
      <alignment horizontal="right" vertical="center" wrapText="1"/>
      <protection locked="0"/>
    </xf>
    <xf numFmtId="0" fontId="2" fillId="0" borderId="0" xfId="0" applyFont="1" applyFill="1" applyBorder="1" applyAlignment="1" applyProtection="1">
      <alignment horizontal="right" vertical="center" wrapText="1"/>
      <protection locked="0"/>
    </xf>
    <xf numFmtId="0" fontId="39" fillId="3" borderId="4" xfId="0" applyFont="1" applyFill="1" applyBorder="1" applyAlignment="1" applyProtection="1">
      <alignment horizontal="left" vertical="top"/>
      <protection locked="0"/>
    </xf>
    <xf numFmtId="0" fontId="39" fillId="3" borderId="5" xfId="0" applyFont="1" applyFill="1" applyBorder="1" applyAlignment="1" applyProtection="1">
      <alignment horizontal="left" vertical="top"/>
      <protection locked="0"/>
    </xf>
    <xf numFmtId="0" fontId="39" fillId="3" borderId="24" xfId="0" applyFont="1" applyFill="1" applyBorder="1" applyAlignment="1" applyProtection="1">
      <alignment horizontal="left" vertical="top"/>
      <protection locked="0"/>
    </xf>
    <xf numFmtId="0" fontId="2" fillId="3" borderId="2" xfId="0" applyFont="1" applyFill="1" applyBorder="1" applyAlignment="1" applyProtection="1">
      <alignment horizontal="left" vertical="top" wrapText="1"/>
      <protection locked="0"/>
    </xf>
    <xf numFmtId="0" fontId="0" fillId="3" borderId="30" xfId="0"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13"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B$32"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B$3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B$44" lockText="1" noThreeD="1"/>
</file>

<file path=xl/ctrlProps/ctrlProp6.xml><?xml version="1.0" encoding="utf-8"?>
<formControlPr xmlns="http://schemas.microsoft.com/office/spreadsheetml/2009/9/main" objectType="Radio" firstButton="1" fmlaLink="$B$50"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B$52" lockText="1" noThreeD="1"/>
</file>

<file path=xl/ctrlProps/ctrlProp10.xml><?xml version="1.0" encoding="utf-8"?>
<formControlPr xmlns="http://schemas.microsoft.com/office/spreadsheetml/2009/9/main" objectType="Radio" firstButton="1" fmlaLink="$B$54"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J$74"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fmlaLink="$J$75"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J$77"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CheckBox" fmlaLink="$K$78" lockText="1" noThreeD="1"/>
</file>

<file path=xl/ctrlProps/ctrlProp21.xml><?xml version="1.0" encoding="utf-8"?>
<formControlPr xmlns="http://schemas.microsoft.com/office/spreadsheetml/2009/9/main" objectType="CheckBox" fmlaLink="$L$78" lockText="1" noThreeD="1"/>
</file>

<file path=xl/ctrlProps/ctrlProp22.xml><?xml version="1.0" encoding="utf-8"?>
<formControlPr xmlns="http://schemas.microsoft.com/office/spreadsheetml/2009/9/main" objectType="CheckBox" fmlaLink="$N$78" lockText="1" noThreeD="1"/>
</file>

<file path=xl/ctrlProps/ctrlProp23.xml><?xml version="1.0" encoding="utf-8"?>
<formControlPr xmlns="http://schemas.microsoft.com/office/spreadsheetml/2009/9/main" objectType="CheckBox" fmlaLink="$O$78" lockText="1" noThreeD="1"/>
</file>

<file path=xl/ctrlProps/ctrlProp24.xml><?xml version="1.0" encoding="utf-8"?>
<formControlPr xmlns="http://schemas.microsoft.com/office/spreadsheetml/2009/9/main" objectType="CheckBox" fmlaLink="$P$78" lockText="1" noThreeD="1"/>
</file>

<file path=xl/ctrlProps/ctrlProp25.xml><?xml version="1.0" encoding="utf-8"?>
<formControlPr xmlns="http://schemas.microsoft.com/office/spreadsheetml/2009/9/main" objectType="CheckBox" fmlaLink="$Q$78" lockText="1" noThreeD="1"/>
</file>

<file path=xl/ctrlProps/ctrlProp26.xml><?xml version="1.0" encoding="utf-8"?>
<formControlPr xmlns="http://schemas.microsoft.com/office/spreadsheetml/2009/9/main" objectType="CheckBox" fmlaLink="$R$78" lockText="1" noThreeD="1"/>
</file>

<file path=xl/ctrlProps/ctrlProp27.xml><?xml version="1.0" encoding="utf-8"?>
<formControlPr xmlns="http://schemas.microsoft.com/office/spreadsheetml/2009/9/main" objectType="CheckBox" fmlaLink="$S$78" lockText="1" noThreeD="1"/>
</file>

<file path=xl/ctrlProps/ctrlProp28.xml><?xml version="1.0" encoding="utf-8"?>
<formControlPr xmlns="http://schemas.microsoft.com/office/spreadsheetml/2009/9/main" objectType="CheckBox" fmlaLink="$T$78" lockText="1" noThreeD="1"/>
</file>

<file path=xl/ctrlProps/ctrlProp29.xml><?xml version="1.0" encoding="utf-8"?>
<formControlPr xmlns="http://schemas.microsoft.com/office/spreadsheetml/2009/9/main" objectType="CheckBox" fmlaLink="$U$78" lockText="1" noThreeD="1"/>
</file>

<file path=xl/ctrlProps/ctrlProp30.xml><?xml version="1.0" encoding="utf-8"?>
<formControlPr xmlns="http://schemas.microsoft.com/office/spreadsheetml/2009/9/main" objectType="CheckBox" fmlaLink="$V$78" lockText="1" noThreeD="1"/>
</file>

<file path=xl/ctrlProps/ctrlProp31.xml><?xml version="1.0" encoding="utf-8"?>
<formControlPr xmlns="http://schemas.microsoft.com/office/spreadsheetml/2009/9/main" objectType="CheckBox" fmlaLink="$W$78" lockText="1" noThreeD="1"/>
</file>

<file path=xl/ctrlProps/ctrlProp32.xml><?xml version="1.0" encoding="utf-8"?>
<formControlPr xmlns="http://schemas.microsoft.com/office/spreadsheetml/2009/9/main" objectType="Radio" firstButton="1" fmlaLink="$J$83" lockText="1" noThreeD="1"/>
</file>

<file path=xl/ctrlProps/ctrlProp33.xml><?xml version="1.0" encoding="utf-8"?>
<formControlPr xmlns="http://schemas.microsoft.com/office/spreadsheetml/2009/9/main" objectType="CheckBox" fmlaLink="$K$85" lockText="1" noThreeD="1"/>
</file>

<file path=xl/ctrlProps/ctrlProp34.xml><?xml version="1.0" encoding="utf-8"?>
<formControlPr xmlns="http://schemas.microsoft.com/office/spreadsheetml/2009/9/main" objectType="CheckBox" fmlaLink="$L$85" lockText="1" noThreeD="1"/>
</file>

<file path=xl/ctrlProps/ctrlProp35.xml><?xml version="1.0" encoding="utf-8"?>
<formControlPr xmlns="http://schemas.microsoft.com/office/spreadsheetml/2009/9/main" objectType="CheckBox" fmlaLink="$M$85" lockText="1" noThreeD="1"/>
</file>

<file path=xl/ctrlProps/ctrlProp36.xml><?xml version="1.0" encoding="utf-8"?>
<formControlPr xmlns="http://schemas.microsoft.com/office/spreadsheetml/2009/9/main" objectType="CheckBox" fmlaLink="$N$85" lockText="1" noThreeD="1"/>
</file>

<file path=xl/ctrlProps/ctrlProp37.xml><?xml version="1.0" encoding="utf-8"?>
<formControlPr xmlns="http://schemas.microsoft.com/office/spreadsheetml/2009/9/main" objectType="CheckBox" fmlaLink="$Q$85" lockText="1" noThreeD="1"/>
</file>

<file path=xl/ctrlProps/ctrlProp38.xml><?xml version="1.0" encoding="utf-8"?>
<formControlPr xmlns="http://schemas.microsoft.com/office/spreadsheetml/2009/9/main" objectType="CheckBox" fmlaLink="$R$85" lockText="1" noThreeD="1"/>
</file>

<file path=xl/ctrlProps/ctrlProp39.xml><?xml version="1.0" encoding="utf-8"?>
<formControlPr xmlns="http://schemas.microsoft.com/office/spreadsheetml/2009/9/main" objectType="CheckBox" fmlaLink="$S$85" lockText="1" noThreeD="1"/>
</file>

<file path=xl/ctrlProps/ctrlProp40.xml><?xml version="1.0" encoding="utf-8"?>
<formControlPr xmlns="http://schemas.microsoft.com/office/spreadsheetml/2009/9/main" objectType="CheckBox" fmlaLink="$K$88" lockText="1" noThreeD="1"/>
</file>

<file path=xl/ctrlProps/ctrlProp41.xml><?xml version="1.0" encoding="utf-8"?>
<formControlPr xmlns="http://schemas.microsoft.com/office/spreadsheetml/2009/9/main" objectType="CheckBox" fmlaLink="$L$88" lockText="1" noThreeD="1"/>
</file>

<file path=xl/ctrlProps/ctrlProp42.xml><?xml version="1.0" encoding="utf-8"?>
<formControlPr xmlns="http://schemas.microsoft.com/office/spreadsheetml/2009/9/main" objectType="CheckBox" fmlaLink="$M$88" lockText="1" noThreeD="1"/>
</file>

<file path=xl/ctrlProps/ctrlProp43.xml><?xml version="1.0" encoding="utf-8"?>
<formControlPr xmlns="http://schemas.microsoft.com/office/spreadsheetml/2009/9/main" objectType="CheckBox" fmlaLink="$N$88" lockText="1" noThreeD="1"/>
</file>

<file path=xl/ctrlProps/ctrlProp44.xml><?xml version="1.0" encoding="utf-8"?>
<formControlPr xmlns="http://schemas.microsoft.com/office/spreadsheetml/2009/9/main" objectType="CheckBox" fmlaLink="$O$88" lockText="1" noThreeD="1"/>
</file>

<file path=xl/ctrlProps/ctrlProp45.xml><?xml version="1.0" encoding="utf-8"?>
<formControlPr xmlns="http://schemas.microsoft.com/office/spreadsheetml/2009/9/main" objectType="CheckBox" fmlaLink="$P$88" lockText="1" noThreeD="1"/>
</file>

<file path=xl/ctrlProps/ctrlProp46.xml><?xml version="1.0" encoding="utf-8"?>
<formControlPr xmlns="http://schemas.microsoft.com/office/spreadsheetml/2009/9/main" objectType="CheckBox" fmlaLink="$Q$88" lockText="1" noThreeD="1"/>
</file>

<file path=xl/ctrlProps/ctrlProp47.xml><?xml version="1.0" encoding="utf-8"?>
<formControlPr xmlns="http://schemas.microsoft.com/office/spreadsheetml/2009/9/main" objectType="CheckBox" fmlaLink="$R$88" lockText="1" noThreeD="1"/>
</file>

<file path=xl/ctrlProps/ctrlProp48.xml><?xml version="1.0" encoding="utf-8"?>
<formControlPr xmlns="http://schemas.microsoft.com/office/spreadsheetml/2009/9/main" objectType="CheckBox" fmlaLink="$S$88" lockText="1" noThreeD="1"/>
</file>

<file path=xl/ctrlProps/ctrlProp49.xml><?xml version="1.0" encoding="utf-8"?>
<formControlPr xmlns="http://schemas.microsoft.com/office/spreadsheetml/2009/9/main" objectType="Radio" firstButton="1" fmlaLink="$J$103"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J$109"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CheckBox" fmlaLink="$X$78"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fmlaLink="$O$85" lockText="1" noThreeD="1"/>
</file>

<file path=xl/ctrlProps/ctrlProp75.xml><?xml version="1.0" encoding="utf-8"?>
<formControlPr xmlns="http://schemas.microsoft.com/office/spreadsheetml/2009/9/main" objectType="CheckBox" fmlaLink="$P85" lockText="1" noThreeD="1"/>
</file>

<file path=xl/ctrlProps/ctrlProp76.xml><?xml version="1.0" encoding="utf-8"?>
<formControlPr xmlns="http://schemas.microsoft.com/office/spreadsheetml/2009/9/main" objectType="CheckBox" fmlaLink="$M$78"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E$109"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fmlaLink="$E$110"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E$11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E$112"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CheckBox" fmlaLink="$L$115" lockText="1" noThreeD="1"/>
</file>

<file path=xl/ctrlProps/ctrlProp93.xml><?xml version="1.0" encoding="utf-8"?>
<formControlPr xmlns="http://schemas.microsoft.com/office/spreadsheetml/2009/9/main" objectType="CheckBox" fmlaLink="$M$115" lockText="1" noThreeD="1"/>
</file>

<file path=xl/ctrlProps/ctrlProp94.xml><?xml version="1.0" encoding="utf-8"?>
<formControlPr xmlns="http://schemas.microsoft.com/office/spreadsheetml/2009/9/main" objectType="CheckBox" fmlaLink="$N$115" lockText="1" noThreeD="1"/>
</file>

<file path=xl/ctrlProps/ctrlProp95.xml><?xml version="1.0" encoding="utf-8"?>
<formControlPr xmlns="http://schemas.microsoft.com/office/spreadsheetml/2009/9/main" objectType="CheckBox" fmlaLink="$O$115" lockText="1" noThreeD="1"/>
</file>

<file path=xl/ctrlProps/ctrlProp96.xml><?xml version="1.0" encoding="utf-8"?>
<formControlPr xmlns="http://schemas.microsoft.com/office/spreadsheetml/2009/9/main" objectType="CheckBox" checked="Checked" fmlaLink="$P$115" lockText="1" noThreeD="1"/>
</file>

<file path=xl/ctrlProps/ctrlProp97.xml><?xml version="1.0" encoding="utf-8"?>
<formControlPr xmlns="http://schemas.microsoft.com/office/spreadsheetml/2009/9/main" objectType="CheckBox" fmlaLink="$Q$115" lockText="1" noThreeD="1"/>
</file>

<file path=xl/ctrlProps/ctrlProp98.xml><?xml version="1.0" encoding="utf-8"?>
<formControlPr xmlns="http://schemas.microsoft.com/office/spreadsheetml/2009/9/main" objectType="CheckBox" fmlaLink="$R$115" lockText="1" noThreeD="1"/>
</file>

<file path=xl/ctrlProps/ctrlProp99.xml><?xml version="1.0" encoding="utf-8"?>
<formControlPr xmlns="http://schemas.microsoft.com/office/spreadsheetml/2009/9/main" objectType="CheckBox" fmlaLink="$S$115" lockText="1" noThreeD="1"/>
</file>

<file path=xl/ctrlProps/ctrlProp100.xml><?xml version="1.0" encoding="utf-8"?>
<formControlPr xmlns="http://schemas.microsoft.com/office/spreadsheetml/2009/9/main" objectType="CheckBox" fmlaLink="$T$115" lockText="1" noThreeD="1"/>
</file>

<file path=xl/ctrlProps/ctrlProp101.xml><?xml version="1.0" encoding="utf-8"?>
<formControlPr xmlns="http://schemas.microsoft.com/office/spreadsheetml/2009/9/main" objectType="CheckBox" fmlaLink="$U$115" lockText="1" noThreeD="1"/>
</file>

<file path=xl/ctrlProps/ctrlProp102.xml><?xml version="1.0" encoding="utf-8"?>
<formControlPr xmlns="http://schemas.microsoft.com/office/spreadsheetml/2009/9/main" objectType="CheckBox" fmlaLink="$V$115" lockText="1" noThreeD="1"/>
</file>

<file path=xl/ctrlProps/ctrlProp103.xml><?xml version="1.0" encoding="utf-8"?>
<formControlPr xmlns="http://schemas.microsoft.com/office/spreadsheetml/2009/9/main" objectType="CheckBox" fmlaLink="$W$115" lockText="1" noThreeD="1"/>
</file>

<file path=xl/ctrlProps/ctrlProp104.xml><?xml version="1.0" encoding="utf-8"?>
<formControlPr xmlns="http://schemas.microsoft.com/office/spreadsheetml/2009/9/main" objectType="CheckBox" fmlaLink="$X$115"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K$114"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firstButton="1" fmlaLink="$Q$18"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firstButton="1" fmlaLink="$Q$70"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CheckBox" fmlaLink="$Y$115"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Q$123"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fmlaLink="$Q$124"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firstButton="1" fmlaLink="$Q$7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L$109"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L$110"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fmlaLink="$L$11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fmlaLink="$L$112"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J$4"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J$5"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firstButton="1" fmlaLink="$J$7"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fmlaLink="$J$9"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firstButton="1" fmlaLink="$J$12" lockText="1" noThreeD="1"/>
</file>

<file path=xl/ctrlProps/ctrlProp152.xml><?xml version="1.0" encoding="utf-8"?>
<formControlPr xmlns="http://schemas.microsoft.com/office/spreadsheetml/2009/9/main" objectType="Radio" firstButton="1" fmlaLink="$J$37" lockText="1" noThreeD="1"/>
</file>

<file path=xl/ctrlProps/ctrlProp153.xml><?xml version="1.0" encoding="utf-8"?>
<formControlPr xmlns="http://schemas.microsoft.com/office/spreadsheetml/2009/9/main" objectType="CheckBox" fmlaLink="$K$41" lockText="1" noThreeD="1"/>
</file>

<file path=xl/ctrlProps/ctrlProp154.xml><?xml version="1.0" encoding="utf-8"?>
<formControlPr xmlns="http://schemas.microsoft.com/office/spreadsheetml/2009/9/main" objectType="CheckBox" fmlaLink="$L$41" lockText="1" noThreeD="1"/>
</file>

<file path=xl/ctrlProps/ctrlProp155.xml><?xml version="1.0" encoding="utf-8"?>
<formControlPr xmlns="http://schemas.microsoft.com/office/spreadsheetml/2009/9/main" objectType="CheckBox" fmlaLink="$N$41" lockText="1" noThreeD="1"/>
</file>

<file path=xl/ctrlProps/ctrlProp156.xml><?xml version="1.0" encoding="utf-8"?>
<formControlPr xmlns="http://schemas.microsoft.com/office/spreadsheetml/2009/9/main" objectType="CheckBox" fmlaLink="$O$41" lockText="1" noThreeD="1"/>
</file>

<file path=xl/ctrlProps/ctrlProp157.xml><?xml version="1.0" encoding="utf-8"?>
<formControlPr xmlns="http://schemas.microsoft.com/office/spreadsheetml/2009/9/main" objectType="CheckBox" fmlaLink="$P$41" lockText="1" noThreeD="1"/>
</file>

<file path=xl/ctrlProps/ctrlProp158.xml><?xml version="1.0" encoding="utf-8"?>
<formControlPr xmlns="http://schemas.microsoft.com/office/spreadsheetml/2009/9/main" objectType="CheckBox" fmlaLink="$Q41" lockText="1" noThreeD="1"/>
</file>

<file path=xl/ctrlProps/ctrlProp159.xml><?xml version="1.0" encoding="utf-8"?>
<formControlPr xmlns="http://schemas.microsoft.com/office/spreadsheetml/2009/9/main" objectType="CheckBox" fmlaLink="$R$41" lockText="1" noThreeD="1"/>
</file>

<file path=xl/ctrlProps/ctrlProp160.xml><?xml version="1.0" encoding="utf-8"?>
<formControlPr xmlns="http://schemas.microsoft.com/office/spreadsheetml/2009/9/main" objectType="CheckBox" fmlaLink="$S$41" lockText="1" noThreeD="1"/>
</file>

<file path=xl/ctrlProps/ctrlProp161.xml><?xml version="1.0" encoding="utf-8"?>
<formControlPr xmlns="http://schemas.microsoft.com/office/spreadsheetml/2009/9/main" objectType="CheckBox" fmlaLink="$T$41" lockText="1" noThreeD="1"/>
</file>

<file path=xl/ctrlProps/ctrlProp162.xml><?xml version="1.0" encoding="utf-8"?>
<formControlPr xmlns="http://schemas.microsoft.com/office/spreadsheetml/2009/9/main" objectType="CheckBox" fmlaLink="$U$41" lockText="1" noThreeD="1"/>
</file>

<file path=xl/ctrlProps/ctrlProp163.xml><?xml version="1.0" encoding="utf-8"?>
<formControlPr xmlns="http://schemas.microsoft.com/office/spreadsheetml/2009/9/main" objectType="CheckBox" fmlaLink="$V$41" lockText="1" noThreeD="1"/>
</file>

<file path=xl/ctrlProps/ctrlProp164.xml><?xml version="1.0" encoding="utf-8"?>
<formControlPr xmlns="http://schemas.microsoft.com/office/spreadsheetml/2009/9/main" objectType="CheckBox" fmlaLink="$W$41" lockText="1" noThreeD="1"/>
</file>

<file path=xl/ctrlProps/ctrlProp165.xml><?xml version="1.0" encoding="utf-8"?>
<formControlPr xmlns="http://schemas.microsoft.com/office/spreadsheetml/2009/9/main" objectType="CheckBox" fmlaLink="$X$41" lockText="1" noThreeD="1"/>
</file>

<file path=xl/ctrlProps/ctrlProp166.xml><?xml version="1.0" encoding="utf-8"?>
<formControlPr xmlns="http://schemas.microsoft.com/office/spreadsheetml/2009/9/main" objectType="CheckBox" fmlaLink="$Y$41" lockText="1" noThreeD="1"/>
</file>

<file path=xl/ctrlProps/ctrlProp167.xml><?xml version="1.0" encoding="utf-8"?>
<formControlPr xmlns="http://schemas.microsoft.com/office/spreadsheetml/2009/9/main" objectType="CheckBox" fmlaLink="$M$41" lockText="1" noThreeD="1"/>
</file>

<file path=xl/ctrlProps/ctrlProp168.xml><?xml version="1.0" encoding="utf-8"?>
<formControlPr xmlns="http://schemas.microsoft.com/office/spreadsheetml/2009/9/main" objectType="Radio" firstButton="1" fmlaLink="$J$39" lockText="1" noThreeD="1"/>
</file>

<file path=xl/ctrlProps/ctrlProp169.xml><?xml version="1.0" encoding="utf-8"?>
<formControlPr xmlns="http://schemas.microsoft.com/office/spreadsheetml/2009/9/main" objectType="CheckBox" fmlaLink="$K$78" lockText="1" noThreeD="1"/>
</file>

<file path=xl/ctrlProps/ctrlProp170.xml><?xml version="1.0" encoding="utf-8"?>
<formControlPr xmlns="http://schemas.microsoft.com/office/spreadsheetml/2009/9/main" objectType="CheckBox" fmlaLink="$L$78" lockText="1" noThreeD="1"/>
</file>

<file path=xl/ctrlProps/ctrlProp171.xml><?xml version="1.0" encoding="utf-8"?>
<formControlPr xmlns="http://schemas.microsoft.com/office/spreadsheetml/2009/9/main" objectType="CheckBox" fmlaLink="$M$78" lockText="1" noThreeD="1"/>
</file>

<file path=xl/ctrlProps/ctrlProp172.xml><?xml version="1.0" encoding="utf-8"?>
<formControlPr xmlns="http://schemas.microsoft.com/office/spreadsheetml/2009/9/main" objectType="CheckBox" fmlaLink="$N$78" lockText="1" noThreeD="1"/>
</file>

<file path=xl/ctrlProps/ctrlProp173.xml><?xml version="1.0" encoding="utf-8"?>
<formControlPr xmlns="http://schemas.microsoft.com/office/spreadsheetml/2009/9/main" objectType="CheckBox" fmlaLink="$O$78" lockText="1" noThreeD="1"/>
</file>

<file path=xl/ctrlProps/ctrlProp174.xml><?xml version="1.0" encoding="utf-8"?>
<formControlPr xmlns="http://schemas.microsoft.com/office/spreadsheetml/2009/9/main" objectType="Radio" firstButton="1" fmlaLink="$J$14"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firstButton="1" fmlaLink="$J$19"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firstButton="1" fmlaLink="$J$23"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firstButton="1" fmlaLink="$J$30"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CheckBox" fmlaLink="$K$31" lockText="1" noThreeD="1"/>
</file>

<file path=xl/ctrlProps/ctrlProp183.xml><?xml version="1.0" encoding="utf-8"?>
<formControlPr xmlns="http://schemas.microsoft.com/office/spreadsheetml/2009/9/main" objectType="CheckBox" fmlaLink="$L$31" lockText="1" noThreeD="1"/>
</file>

<file path=xl/ctrlProps/ctrlProp184.xml><?xml version="1.0" encoding="utf-8"?>
<formControlPr xmlns="http://schemas.microsoft.com/office/spreadsheetml/2009/9/main" objectType="CheckBox" fmlaLink="$M$31" lockText="1" noThreeD="1"/>
</file>

<file path=xl/ctrlProps/ctrlProp185.xml><?xml version="1.0" encoding="utf-8"?>
<formControlPr xmlns="http://schemas.microsoft.com/office/spreadsheetml/2009/9/main" objectType="CheckBox" fmlaLink="$N$31" lockText="1" noThreeD="1"/>
</file>

<file path=xl/ctrlProps/ctrlProp186.xml><?xml version="1.0" encoding="utf-8"?>
<formControlPr xmlns="http://schemas.microsoft.com/office/spreadsheetml/2009/9/main" objectType="CheckBox" fmlaLink="$O$31" lockText="1" noThreeD="1"/>
</file>

<file path=xl/ctrlProps/ctrlProp187.xml><?xml version="1.0" encoding="utf-8"?>
<formControlPr xmlns="http://schemas.microsoft.com/office/spreadsheetml/2009/9/main" objectType="CheckBox" fmlaLink="$K$90" lockText="1" noThreeD="1"/>
</file>

<file path=xl/ctrlProps/ctrlProp188.xml><?xml version="1.0" encoding="utf-8"?>
<formControlPr xmlns="http://schemas.microsoft.com/office/spreadsheetml/2009/9/main" objectType="CheckBox" fmlaLink="$L$90" lockText="1" noThreeD="1"/>
</file>

<file path=xl/ctrlProps/ctrlProp189.xml><?xml version="1.0" encoding="utf-8"?>
<formControlPr xmlns="http://schemas.microsoft.com/office/spreadsheetml/2009/9/main" objectType="CheckBox" fmlaLink="$P$90" lockText="1" noThreeD="1"/>
</file>

<file path=xl/ctrlProps/ctrlProp190.xml><?xml version="1.0" encoding="utf-8"?>
<formControlPr xmlns="http://schemas.microsoft.com/office/spreadsheetml/2009/9/main" objectType="CheckBox" fmlaLink="$N$90" lockText="1" noThreeD="1"/>
</file>

<file path=xl/ctrlProps/ctrlProp191.xml><?xml version="1.0" encoding="utf-8"?>
<formControlPr xmlns="http://schemas.microsoft.com/office/spreadsheetml/2009/9/main" objectType="CheckBox" fmlaLink="$M$90" lockText="1" noThreeD="1"/>
</file>

<file path=xl/ctrlProps/ctrlProp192.xml><?xml version="1.0" encoding="utf-8"?>
<formControlPr xmlns="http://schemas.microsoft.com/office/spreadsheetml/2009/9/main" objectType="CheckBox" fmlaLink="$O$90"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firstButton="1" fmlaLink="$J$85"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CheckBox" fmlaLink="$K$87" lockText="1" noThreeD="1"/>
</file>

<file path=xl/ctrlProps/ctrlProp198.xml><?xml version="1.0" encoding="utf-8"?>
<formControlPr xmlns="http://schemas.microsoft.com/office/spreadsheetml/2009/9/main" objectType="CheckBox" fmlaLink="$L$87" lockText="1" noThreeD="1"/>
</file>

<file path=xl/ctrlProps/ctrlProp199.xml><?xml version="1.0" encoding="utf-8"?>
<formControlPr xmlns="http://schemas.microsoft.com/office/spreadsheetml/2009/9/main" objectType="CheckBox" fmlaLink="$M$87" lockText="1" noThreeD="1"/>
</file>

<file path=xl/ctrlProps/ctrlProp200.xml><?xml version="1.0" encoding="utf-8"?>
<formControlPr xmlns="http://schemas.microsoft.com/office/spreadsheetml/2009/9/main" objectType="CheckBox" fmlaLink="$N$87" lockText="1" noThreeD="1"/>
</file>

<file path=xl/ctrlProps/ctrlProp201.xml><?xml version="1.0" encoding="utf-8"?>
<formControlPr xmlns="http://schemas.microsoft.com/office/spreadsheetml/2009/9/main" objectType="CheckBox" fmlaLink="$O$87" lockText="1" noThreeD="1"/>
</file>

<file path=xl/ctrlProps/ctrlProp202.xml><?xml version="1.0" encoding="utf-8"?>
<formControlPr xmlns="http://schemas.microsoft.com/office/spreadsheetml/2009/9/main" objectType="CheckBox" fmlaLink="$P$87" lockText="1"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Radio" firstButton="1" fmlaLink="$J$44"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fmlaLink="$J$46"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CheckBox" fmlaLink="$K$81" lockText="1" noThreeD="1"/>
</file>

<file path=xl/ctrlProps/ctrlProp219.xml><?xml version="1.0" encoding="utf-8"?>
<formControlPr xmlns="http://schemas.microsoft.com/office/spreadsheetml/2009/9/main" objectType="CheckBox" fmlaLink="$L$81" lockText="1" noThreeD="1"/>
</file>

<file path=xl/ctrlProps/ctrlProp220.xml><?xml version="1.0" encoding="utf-8"?>
<formControlPr xmlns="http://schemas.microsoft.com/office/spreadsheetml/2009/9/main" objectType="CheckBox" fmlaLink="$M$81" lockText="1" noThreeD="1"/>
</file>

<file path=xl/ctrlProps/ctrlProp221.xml><?xml version="1.0" encoding="utf-8"?>
<formControlPr xmlns="http://schemas.microsoft.com/office/spreadsheetml/2009/9/main" objectType="CheckBox" fmlaLink="$N$81" lockText="1" noThreeD="1"/>
</file>

<file path=xl/ctrlProps/ctrlProp222.xml><?xml version="1.0" encoding="utf-8"?>
<formControlPr xmlns="http://schemas.microsoft.com/office/spreadsheetml/2009/9/main" objectType="CheckBox" fmlaLink="$O$81" lockText="1" noThreeD="1"/>
</file>

<file path=xl/ctrlProps/ctrlProp223.xml><?xml version="1.0" encoding="utf-8"?>
<formControlPr xmlns="http://schemas.microsoft.com/office/spreadsheetml/2009/9/main" objectType="CheckBox" fmlaLink="$P$81" lockText="1" noThreeD="1"/>
</file>

<file path=xl/ctrlProps/ctrlProp224.xml><?xml version="1.0" encoding="utf-8"?>
<formControlPr xmlns="http://schemas.microsoft.com/office/spreadsheetml/2009/9/main" objectType="CheckBox" fmlaLink="$Q$81" lockText="1" noThreeD="1"/>
</file>

<file path=xl/ctrlProps/ctrlProp225.xml><?xml version="1.0" encoding="utf-8"?>
<formControlPr xmlns="http://schemas.microsoft.com/office/spreadsheetml/2009/9/main" objectType="CheckBox" fmlaLink="$R$81" lockText="1" noThreeD="1"/>
</file>

<file path=xl/ctrlProps/ctrlProp226.xml><?xml version="1.0" encoding="utf-8"?>
<formControlPr xmlns="http://schemas.microsoft.com/office/spreadsheetml/2009/9/main" objectType="CheckBox" fmlaLink="$S$81" lockText="1" noThreeD="1"/>
</file>

<file path=xl/ctrlProps/ctrlProp227.xml><?xml version="1.0" encoding="utf-8"?>
<formControlPr xmlns="http://schemas.microsoft.com/office/spreadsheetml/2009/9/main" objectType="CheckBox" fmlaLink="$T$81" lockText="1" noThreeD="1"/>
</file>

<file path=xl/ctrlProps/ctrlProp228.xml><?xml version="1.0" encoding="utf-8"?>
<formControlPr xmlns="http://schemas.microsoft.com/office/spreadsheetml/2009/9/main" objectType="CheckBox" fmlaLink="$U$81" lockText="1" noThreeD="1"/>
</file>

<file path=xl/ctrlProps/ctrlProp229.xml><?xml version="1.0" encoding="utf-8"?>
<formControlPr xmlns="http://schemas.microsoft.com/office/spreadsheetml/2009/9/main" objectType="CheckBox" fmlaLink="$V$81" lockText="1" noThreeD="1"/>
</file>

<file path=xl/ctrlProps/ctrlProp230.xml><?xml version="1.0" encoding="utf-8"?>
<formControlPr xmlns="http://schemas.microsoft.com/office/spreadsheetml/2009/9/main" objectType="CheckBox" fmlaLink="$W$81" lockText="1" noThreeD="1"/>
</file>

<file path=xl/ctrlProps/ctrlProp231.xml><?xml version="1.0" encoding="utf-8"?>
<formControlPr xmlns="http://schemas.microsoft.com/office/spreadsheetml/2009/9/main" objectType="CheckBox" fmlaLink="$X$81" lockText="1" noThreeD="1"/>
</file>

<file path=xl/ctrlProps/ctrlProp232.xml><?xml version="1.0" encoding="utf-8"?>
<formControlPr xmlns="http://schemas.microsoft.com/office/spreadsheetml/2009/9/main" objectType="CheckBox" fmlaLink="$Y$81" lockText="1"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CheckBox" fmlaLink="$K$24" lockText="1" noThreeD="1"/>
</file>

<file path=xl/ctrlProps/ctrlProp249.xml><?xml version="1.0" encoding="utf-8"?>
<formControlPr xmlns="http://schemas.microsoft.com/office/spreadsheetml/2009/9/main" objectType="CheckBox" fmlaLink="$L$24" lockText="1" noThreeD="1"/>
</file>

<file path=xl/ctrlProps/ctrlProp250.xml><?xml version="1.0" encoding="utf-8"?>
<formControlPr xmlns="http://schemas.microsoft.com/office/spreadsheetml/2009/9/main" objectType="CheckBox" fmlaLink="$M$24" lockText="1" noThreeD="1"/>
</file>

<file path=xl/ctrlProps/ctrlProp251.xml><?xml version="1.0" encoding="utf-8"?>
<formControlPr xmlns="http://schemas.microsoft.com/office/spreadsheetml/2009/9/main" objectType="CheckBox" fmlaLink="$N$24" lockText="1" noThreeD="1"/>
</file>

<file path=xl/ctrlProps/ctrlProp252.xml><?xml version="1.0" encoding="utf-8"?>
<formControlPr xmlns="http://schemas.microsoft.com/office/spreadsheetml/2009/9/main" objectType="CheckBox" fmlaLink="$O$24" lockText="1" noThreeD="1"/>
</file>

<file path=xl/ctrlProps/ctrlProp253.xml><?xml version="1.0" encoding="utf-8"?>
<formControlPr xmlns="http://schemas.microsoft.com/office/spreadsheetml/2009/9/main" objectType="CheckBox" fmlaLink="$P$24" lockText="1" noThreeD="1"/>
</file>

<file path=xl/ctrlProps/ctrlProp254.xml><?xml version="1.0" encoding="utf-8"?>
<formControlPr xmlns="http://schemas.microsoft.com/office/spreadsheetml/2009/9/main" objectType="CheckBox" fmlaLink="$Q$24" lockText="1" noThreeD="1"/>
</file>

<file path=xl/ctrlProps/ctrlProp255.xml><?xml version="1.0" encoding="utf-8"?>
<formControlPr xmlns="http://schemas.microsoft.com/office/spreadsheetml/2009/9/main" objectType="CheckBox" fmlaLink="$R$24" lockText="1" noThreeD="1"/>
</file>

<file path=xl/ctrlProps/ctrlProp256.xml><?xml version="1.0" encoding="utf-8"?>
<formControlPr xmlns="http://schemas.microsoft.com/office/spreadsheetml/2009/9/main" objectType="CheckBox" fmlaLink="$S$24" lockText="1" noThreeD="1"/>
</file>

<file path=xl/ctrlProps/ctrlProp257.xml><?xml version="1.0" encoding="utf-8"?>
<formControlPr xmlns="http://schemas.microsoft.com/office/spreadsheetml/2009/9/main" objectType="CheckBox" fmlaLink="$T$24" lockText="1" noThreeD="1"/>
</file>

<file path=xl/ctrlProps/ctrlProp258.xml><?xml version="1.0" encoding="utf-8"?>
<formControlPr xmlns="http://schemas.microsoft.com/office/spreadsheetml/2009/9/main" objectType="CheckBox" fmlaLink="$U$24" lockText="1" noThreeD="1"/>
</file>

<file path=xl/ctrlProps/ctrlProp259.xml><?xml version="1.0" encoding="utf-8"?>
<formControlPr xmlns="http://schemas.microsoft.com/office/spreadsheetml/2009/9/main" objectType="CheckBox" fmlaLink="$V$24" lockText="1" noThreeD="1"/>
</file>

<file path=xl/ctrlProps/ctrlProp260.xml><?xml version="1.0" encoding="utf-8"?>
<formControlPr xmlns="http://schemas.microsoft.com/office/spreadsheetml/2009/9/main" objectType="CheckBox" fmlaLink="$W$24" lockText="1" noThreeD="1"/>
</file>

<file path=xl/ctrlProps/ctrlProp261.xml><?xml version="1.0" encoding="utf-8"?>
<formControlPr xmlns="http://schemas.microsoft.com/office/spreadsheetml/2009/9/main" objectType="CheckBox" fmlaLink="$X$24" lockText="1" noThreeD="1"/>
</file>

<file path=xl/ctrlProps/ctrlProp262.xml><?xml version="1.0" encoding="utf-8"?>
<formControlPr xmlns="http://schemas.microsoft.com/office/spreadsheetml/2009/9/main" objectType="CheckBox" fmlaLink="$K$16" lockText="1" noThreeD="1"/>
</file>

<file path=xl/ctrlProps/ctrlProp263.xml><?xml version="1.0" encoding="utf-8"?>
<formControlPr xmlns="http://schemas.microsoft.com/office/spreadsheetml/2009/9/main" objectType="CheckBox" fmlaLink="$L$16" lockText="1" noThreeD="1"/>
</file>

<file path=xl/ctrlProps/ctrlProp264.xml><?xml version="1.0" encoding="utf-8"?>
<formControlPr xmlns="http://schemas.microsoft.com/office/spreadsheetml/2009/9/main" objectType="CheckBox" fmlaLink="$M$16" lockText="1" noThreeD="1"/>
</file>

<file path=xl/ctrlProps/ctrlProp265.xml><?xml version="1.0" encoding="utf-8"?>
<formControlPr xmlns="http://schemas.microsoft.com/office/spreadsheetml/2009/9/main" objectType="CheckBox" fmlaLink="$N$16" lockText="1" noThreeD="1"/>
</file>

<file path=xl/ctrlProps/ctrlProp266.xml><?xml version="1.0" encoding="utf-8"?>
<formControlPr xmlns="http://schemas.microsoft.com/office/spreadsheetml/2009/9/main" objectType="CheckBox" fmlaLink="$O$16" lockText="1" noThreeD="1"/>
</file>

<file path=xl/ctrlProps/ctrlProp267.xml><?xml version="1.0" encoding="utf-8"?>
<formControlPr xmlns="http://schemas.microsoft.com/office/spreadsheetml/2009/9/main" objectType="CheckBox" fmlaLink="$P16" lockText="1" noThreeD="1"/>
</file>

<file path=xl/ctrlProps/ctrlProp268.xml><?xml version="1.0" encoding="utf-8"?>
<formControlPr xmlns="http://schemas.microsoft.com/office/spreadsheetml/2009/9/main" objectType="CheckBox" fmlaLink="$T$16" lockText="1" noThreeD="1"/>
</file>

<file path=xl/ctrlProps/ctrlProp269.xml><?xml version="1.0" encoding="utf-8"?>
<formControlPr xmlns="http://schemas.microsoft.com/office/spreadsheetml/2009/9/main" objectType="CheckBox" fmlaLink="$Q$16" lockText="1" noThreeD="1"/>
</file>

<file path=xl/ctrlProps/ctrlProp270.xml><?xml version="1.0" encoding="utf-8"?>
<formControlPr xmlns="http://schemas.microsoft.com/office/spreadsheetml/2009/9/main" objectType="CheckBox" fmlaLink="$R$16" lockText="1" noThreeD="1"/>
</file>

<file path=xl/ctrlProps/ctrlProp271.xml><?xml version="1.0" encoding="utf-8"?>
<formControlPr xmlns="http://schemas.microsoft.com/office/spreadsheetml/2009/9/main" objectType="CheckBox" fmlaLink="$U$16" lockText="1" noThreeD="1"/>
</file>

<file path=xl/ctrlProps/ctrlProp272.xml><?xml version="1.0" encoding="utf-8"?>
<formControlPr xmlns="http://schemas.microsoft.com/office/spreadsheetml/2009/9/main" objectType="CheckBox" fmlaLink="$K$20" lockText="1" noThreeD="1"/>
</file>

<file path=xl/ctrlProps/ctrlProp273.xml><?xml version="1.0" encoding="utf-8"?>
<formControlPr xmlns="http://schemas.microsoft.com/office/spreadsheetml/2009/9/main" objectType="CheckBox" fmlaLink="$L$20" lockText="1" noThreeD="1"/>
</file>

<file path=xl/ctrlProps/ctrlProp274.xml><?xml version="1.0" encoding="utf-8"?>
<formControlPr xmlns="http://schemas.microsoft.com/office/spreadsheetml/2009/9/main" objectType="CheckBox" fmlaLink="$M$20" lockText="1" noThreeD="1"/>
</file>

<file path=xl/ctrlProps/ctrlProp275.xml><?xml version="1.0" encoding="utf-8"?>
<formControlPr xmlns="http://schemas.microsoft.com/office/spreadsheetml/2009/9/main" objectType="CheckBox" fmlaLink="$N$20" lockText="1" noThreeD="1"/>
</file>

<file path=xl/ctrlProps/ctrlProp276.xml><?xml version="1.0" encoding="utf-8"?>
<formControlPr xmlns="http://schemas.microsoft.com/office/spreadsheetml/2009/9/main" objectType="CheckBox" fmlaLink="$O$20" lockText="1" noThreeD="1"/>
</file>

<file path=xl/ctrlProps/ctrlProp277.xml><?xml version="1.0" encoding="utf-8"?>
<formControlPr xmlns="http://schemas.microsoft.com/office/spreadsheetml/2009/9/main" objectType="CheckBox" fmlaLink="$P20" lockText="1" noThreeD="1"/>
</file>

<file path=xl/ctrlProps/ctrlProp278.xml><?xml version="1.0" encoding="utf-8"?>
<formControlPr xmlns="http://schemas.microsoft.com/office/spreadsheetml/2009/9/main" objectType="CheckBox" fmlaLink="$R$20" lockText="1" noThreeD="1"/>
</file>

<file path=xl/ctrlProps/ctrlProp279.xml><?xml version="1.0" encoding="utf-8"?>
<formControlPr xmlns="http://schemas.microsoft.com/office/spreadsheetml/2009/9/main" objectType="CheckBox" fmlaLink="$Q$20" lockText="1" noThreeD="1"/>
</file>

<file path=xl/ctrlProps/ctrlProp280.xml><?xml version="1.0" encoding="utf-8"?>
<formControlPr xmlns="http://schemas.microsoft.com/office/spreadsheetml/2009/9/main" objectType="CheckBox" fmlaLink="$S$2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1803400</xdr:colOff>
          <xdr:row>29</xdr:row>
          <xdr:rowOff>165100</xdr:rowOff>
        </xdr:from>
        <xdr:to>
          <xdr:col>4</xdr:col>
          <xdr:colOff>533400</xdr:colOff>
          <xdr:row>32</xdr:row>
          <xdr:rowOff>76200</xdr:rowOff>
        </xdr:to>
        <xdr:sp macro="" textlink="">
          <xdr:nvSpPr>
            <xdr:cNvPr id="8193" name="Group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既往歴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1879600</xdr:colOff>
          <xdr:row>29</xdr:row>
          <xdr:rowOff>190500</xdr:rowOff>
        </xdr:from>
        <xdr:to>
          <xdr:col>2</xdr:col>
          <xdr:colOff>571500</xdr:colOff>
          <xdr:row>31</xdr:row>
          <xdr:rowOff>25400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29</xdr:row>
          <xdr:rowOff>190500</xdr:rowOff>
        </xdr:from>
        <xdr:to>
          <xdr:col>3</xdr:col>
          <xdr:colOff>939800</xdr:colOff>
          <xdr:row>31</xdr:row>
          <xdr:rowOff>25400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あり（詳細を記載</a:t>
              </a:r>
              <a:r>
                <a:rPr lang="ja-JP" altLang="en-US" sz="1300" b="0" i="0" u="none" strike="noStrike" baseline="0">
                  <a:solidFill>
                    <a:srgbClr val="000000"/>
                  </a:solidFill>
                  <a:latin typeface="Lucida Grande" charset="0"/>
                  <a:ea typeface="游ゴシック" charset="-128"/>
                  <a:cs typeface="Lucida Grande" charset="0"/>
                </a:rPr>
                <a:t>→</a:t>
              </a:r>
              <a:r>
                <a:rPr lang="ja-JP" altLang="en-US" sz="1300" b="0" i="0" u="none" strike="noStrike" baseline="0">
                  <a:solidFill>
                    <a:srgbClr val="000000"/>
                  </a:solidFill>
                  <a:latin typeface="游ゴシック" charset="-128"/>
                  <a:ea typeface="游ゴシック" charset="-128"/>
                  <a:cs typeface="Lucida Grande" charset="0"/>
                </a:rPr>
                <a:t>）</a:t>
              </a:r>
              <a:endParaRPr lang="ja-JP" altLang="en-US" sz="1300" b="0" i="0" u="none" strike="noStrike" baseline="0">
                <a:solidFill>
                  <a:srgbClr val="000000"/>
                </a:solidFill>
                <a:latin typeface="游ゴシック" charset="-128"/>
                <a:ea typeface="游ゴシック" charset="-128"/>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1689100</xdr:colOff>
          <xdr:row>35</xdr:row>
          <xdr:rowOff>114300</xdr:rowOff>
        </xdr:from>
        <xdr:to>
          <xdr:col>4</xdr:col>
          <xdr:colOff>355600</xdr:colOff>
          <xdr:row>38</xdr:row>
          <xdr:rowOff>88900</xdr:rowOff>
        </xdr:to>
        <xdr:sp macro="" textlink="">
          <xdr:nvSpPr>
            <xdr:cNvPr id="8196" name="Group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家族歴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190500</xdr:rowOff>
        </xdr:from>
        <xdr:to>
          <xdr:col>1</xdr:col>
          <xdr:colOff>800100</xdr:colOff>
          <xdr:row>37</xdr:row>
          <xdr:rowOff>25400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190500</xdr:rowOff>
        </xdr:from>
        <xdr:to>
          <xdr:col>4</xdr:col>
          <xdr:colOff>38100</xdr:colOff>
          <xdr:row>37</xdr:row>
          <xdr:rowOff>25400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あり（詳細を記載</a:t>
              </a:r>
              <a:r>
                <a:rPr lang="ja-JP" altLang="en-US" sz="1300" b="0" i="0" u="none" strike="noStrike" baseline="0">
                  <a:solidFill>
                    <a:srgbClr val="000000"/>
                  </a:solidFill>
                  <a:latin typeface="Lucida Grande" charset="0"/>
                  <a:ea typeface="游ゴシック" charset="-128"/>
                  <a:cs typeface="Lucida Grande" charset="0"/>
                </a:rPr>
                <a:t>→</a:t>
              </a:r>
              <a:r>
                <a:rPr lang="ja-JP" altLang="en-US" sz="1300" b="0" i="0" u="none" strike="noStrike" baseline="0">
                  <a:solidFill>
                    <a:srgbClr val="000000"/>
                  </a:solidFill>
                  <a:latin typeface="游ゴシック" charset="-128"/>
                  <a:ea typeface="游ゴシック" charset="-128"/>
                  <a:cs typeface="Lucida Grande" charset="0"/>
                </a:rPr>
                <a:t>）</a:t>
              </a:r>
              <a:endParaRPr lang="ja-JP" altLang="en-US" sz="1300" b="0" i="0" u="none" strike="noStrike" baseline="0">
                <a:solidFill>
                  <a:srgbClr val="000000"/>
                </a:solidFill>
                <a:latin typeface="游ゴシック" charset="-128"/>
                <a:ea typeface="游ゴシック"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41</xdr:row>
          <xdr:rowOff>190500</xdr:rowOff>
        </xdr:from>
        <xdr:to>
          <xdr:col>2</xdr:col>
          <xdr:colOff>584200</xdr:colOff>
          <xdr:row>44</xdr:row>
          <xdr:rowOff>12700</xdr:rowOff>
        </xdr:to>
        <xdr:sp macro="" textlink="">
          <xdr:nvSpPr>
            <xdr:cNvPr id="8199" name="Option Button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1752600</xdr:colOff>
          <xdr:row>47</xdr:row>
          <xdr:rowOff>165100</xdr:rowOff>
        </xdr:from>
        <xdr:to>
          <xdr:col>3</xdr:col>
          <xdr:colOff>939800</xdr:colOff>
          <xdr:row>50</xdr:row>
          <xdr:rowOff>50800</xdr:rowOff>
        </xdr:to>
        <xdr:sp macro="" textlink="">
          <xdr:nvSpPr>
            <xdr:cNvPr id="8200" name="Group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21</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47</xdr:row>
          <xdr:rowOff>190500</xdr:rowOff>
        </xdr:from>
        <xdr:to>
          <xdr:col>2</xdr:col>
          <xdr:colOff>584200</xdr:colOff>
          <xdr:row>50</xdr:row>
          <xdr:rowOff>12700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711200</xdr:colOff>
          <xdr:row>39</xdr:row>
          <xdr:rowOff>203200</xdr:rowOff>
        </xdr:from>
        <xdr:to>
          <xdr:col>6</xdr:col>
          <xdr:colOff>825500</xdr:colOff>
          <xdr:row>47</xdr:row>
          <xdr:rowOff>50800</xdr:rowOff>
        </xdr:to>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26</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203200</xdr:rowOff>
        </xdr:from>
        <xdr:to>
          <xdr:col>3</xdr:col>
          <xdr:colOff>571500</xdr:colOff>
          <xdr:row>50</xdr:row>
          <xdr:rowOff>25400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190500</xdr:rowOff>
        </xdr:from>
        <xdr:to>
          <xdr:col>4</xdr:col>
          <xdr:colOff>12700</xdr:colOff>
          <xdr:row>44</xdr:row>
          <xdr:rowOff>12700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あり（詳細を記載</a:t>
              </a:r>
              <a:r>
                <a:rPr lang="ja-JP" altLang="en-US" sz="1300" b="0" i="0" u="none" strike="noStrike" baseline="0">
                  <a:solidFill>
                    <a:srgbClr val="000000"/>
                  </a:solidFill>
                  <a:latin typeface="Lucida Grande" charset="0"/>
                  <a:ea typeface="游ゴシック" charset="-128"/>
                  <a:cs typeface="Lucida Grande" charset="0"/>
                </a:rPr>
                <a:t>→</a:t>
              </a:r>
              <a:r>
                <a:rPr lang="ja-JP" altLang="en-US" sz="1300" b="0" i="0" u="none" strike="noStrike" baseline="0">
                  <a:solidFill>
                    <a:srgbClr val="000000"/>
                  </a:solidFill>
                  <a:latin typeface="游ゴシック" charset="-128"/>
                  <a:ea typeface="游ゴシック" charset="-128"/>
                  <a:cs typeface="Lucida Grande" charset="0"/>
                </a:rPr>
                <a:t>）</a:t>
              </a:r>
              <a:endParaRPr lang="ja-JP" altLang="en-US" sz="1300" b="0" i="0" u="none" strike="noStrike" baseline="0">
                <a:solidFill>
                  <a:srgbClr val="000000"/>
                </a:solidFill>
                <a:latin typeface="游ゴシック" charset="-128"/>
                <a:ea typeface="游ゴシック" charset="-128"/>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1295400</xdr:colOff>
          <xdr:row>48</xdr:row>
          <xdr:rowOff>177800</xdr:rowOff>
        </xdr:from>
        <xdr:to>
          <xdr:col>6</xdr:col>
          <xdr:colOff>812800</xdr:colOff>
          <xdr:row>52</xdr:row>
          <xdr:rowOff>50800</xdr:rowOff>
        </xdr:to>
        <xdr:sp macro="" textlink="">
          <xdr:nvSpPr>
            <xdr:cNvPr id="8205" name="Group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28</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571500</xdr:colOff>
          <xdr:row>52</xdr:row>
          <xdr:rowOff>12700</xdr:rowOff>
        </xdr:to>
        <xdr:sp macro="" textlink="">
          <xdr:nvSpPr>
            <xdr:cNvPr id="8206" name="Option Button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241300</xdr:rowOff>
        </xdr:from>
        <xdr:to>
          <xdr:col>3</xdr:col>
          <xdr:colOff>571500</xdr:colOff>
          <xdr:row>52</xdr:row>
          <xdr:rowOff>0</xdr:rowOff>
        </xdr:to>
        <xdr:sp macro="" textlink="">
          <xdr:nvSpPr>
            <xdr:cNvPr id="8207" name="Option Button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1803400</xdr:colOff>
          <xdr:row>50</xdr:row>
          <xdr:rowOff>215900</xdr:rowOff>
        </xdr:from>
        <xdr:to>
          <xdr:col>8</xdr:col>
          <xdr:colOff>50800</xdr:colOff>
          <xdr:row>54</xdr:row>
          <xdr:rowOff>50800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34</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51</xdr:row>
          <xdr:rowOff>0</xdr:rowOff>
        </xdr:from>
        <xdr:to>
          <xdr:col>2</xdr:col>
          <xdr:colOff>584200</xdr:colOff>
          <xdr:row>54</xdr:row>
          <xdr:rowOff>12700</xdr:rowOff>
        </xdr:to>
        <xdr:sp macro="" textlink="">
          <xdr:nvSpPr>
            <xdr:cNvPr id="8209" name="Option Button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自然妊娠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51</xdr:row>
          <xdr:rowOff>0</xdr:rowOff>
        </xdr:from>
        <xdr:to>
          <xdr:col>3</xdr:col>
          <xdr:colOff>723900</xdr:colOff>
          <xdr:row>54</xdr:row>
          <xdr:rowOff>12700</xdr:rowOff>
        </xdr:to>
        <xdr:sp macro="" textlink="">
          <xdr:nvSpPr>
            <xdr:cNvPr id="8210" name="Option Button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人工授精</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51</xdr:row>
          <xdr:rowOff>0</xdr:rowOff>
        </xdr:from>
        <xdr:to>
          <xdr:col>4</xdr:col>
          <xdr:colOff>863600</xdr:colOff>
          <xdr:row>54</xdr:row>
          <xdr:rowOff>12700</xdr:rowOff>
        </xdr:to>
        <xdr:sp macro="" textlink="">
          <xdr:nvSpPr>
            <xdr:cNvPr id="8211" name="Option Button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体外受精胚移植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1384300</xdr:colOff>
          <xdr:row>72</xdr:row>
          <xdr:rowOff>50800</xdr:rowOff>
        </xdr:from>
        <xdr:to>
          <xdr:col>9</xdr:col>
          <xdr:colOff>25400</xdr:colOff>
          <xdr:row>74</xdr:row>
          <xdr:rowOff>101600</xdr:rowOff>
        </xdr:to>
        <xdr:sp macro="" textlink="">
          <xdr:nvSpPr>
            <xdr:cNvPr id="8212" name="Group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38</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72</xdr:row>
          <xdr:rowOff>190500</xdr:rowOff>
        </xdr:from>
        <xdr:to>
          <xdr:col>1</xdr:col>
          <xdr:colOff>850900</xdr:colOff>
          <xdr:row>74</xdr:row>
          <xdr:rowOff>63500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過少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190500</xdr:rowOff>
        </xdr:from>
        <xdr:to>
          <xdr:col>2</xdr:col>
          <xdr:colOff>838200</xdr:colOff>
          <xdr:row>74</xdr:row>
          <xdr:rowOff>63500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正常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190500</xdr:rowOff>
        </xdr:from>
        <xdr:to>
          <xdr:col>3</xdr:col>
          <xdr:colOff>838200</xdr:colOff>
          <xdr:row>74</xdr:row>
          <xdr:rowOff>63500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過多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1257300</xdr:colOff>
          <xdr:row>73</xdr:row>
          <xdr:rowOff>152400</xdr:rowOff>
        </xdr:from>
        <xdr:to>
          <xdr:col>6</xdr:col>
          <xdr:colOff>635000</xdr:colOff>
          <xdr:row>75</xdr:row>
          <xdr:rowOff>152400</xdr:rowOff>
        </xdr:to>
        <xdr:sp macro="" textlink="">
          <xdr:nvSpPr>
            <xdr:cNvPr id="8216" name="Group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47</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73</xdr:row>
          <xdr:rowOff>203200</xdr:rowOff>
        </xdr:from>
        <xdr:to>
          <xdr:col>2</xdr:col>
          <xdr:colOff>584200</xdr:colOff>
          <xdr:row>75</xdr:row>
          <xdr:rowOff>76200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1300" b="0" i="0" u="none" strike="noStrike" baseline="0">
                  <a:solidFill>
                    <a:srgbClr val="000000"/>
                  </a:solidFill>
                  <a:latin typeface="Lucida Grande" charset="0"/>
                  <a:cs typeface="Lucida Grande" charset="0"/>
                </a:rPr>
                <a:t>reassuring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73</xdr:row>
          <xdr:rowOff>203200</xdr:rowOff>
        </xdr:from>
        <xdr:to>
          <xdr:col>5</xdr:col>
          <xdr:colOff>266700</xdr:colOff>
          <xdr:row>75</xdr:row>
          <xdr:rowOff>76200</xdr:rowOff>
        </xdr:to>
        <xdr:sp macro="" textlink="">
          <xdr:nvSpPr>
            <xdr:cNvPr id="8218" name="Option Button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1300" b="0" i="0" u="none" strike="noStrike" baseline="0">
                  <a:solidFill>
                    <a:srgbClr val="000000"/>
                  </a:solidFill>
                  <a:latin typeface="Lucida Grande" charset="0"/>
                  <a:cs typeface="Lucida Grande" charset="0"/>
                </a:rPr>
                <a:t>non-reassuring </a:t>
              </a:r>
              <a:r>
                <a:rPr lang="ja-JP" altLang="en-US" sz="1300" b="0" i="0" u="none" strike="noStrike" baseline="0">
                  <a:solidFill>
                    <a:srgbClr val="000000"/>
                  </a:solidFill>
                  <a:latin typeface="游ゴシック" charset="-128"/>
                  <a:ea typeface="游ゴシック" charset="-128"/>
                  <a:cs typeface="Lucida Grande" charset="0"/>
                </a:rPr>
                <a:t>（詳細を</a:t>
              </a:r>
              <a:r>
                <a:rPr lang="ja-JP" altLang="en-US" sz="1300" b="0" i="0" u="none" strike="noStrike" baseline="0">
                  <a:solidFill>
                    <a:srgbClr val="000000"/>
                  </a:solidFill>
                  <a:latin typeface="Lucida Grande" charset="0"/>
                  <a:ea typeface="游ゴシック" charset="-128"/>
                  <a:cs typeface="Lucida Grande" charset="0"/>
                </a:rPr>
                <a:t>→</a:t>
              </a:r>
              <a:r>
                <a:rPr lang="ja-JP" altLang="en-US" sz="1300" b="0" i="0" u="none" strike="noStrike" baseline="0">
                  <a:solidFill>
                    <a:srgbClr val="000000"/>
                  </a:solidFill>
                  <a:latin typeface="游ゴシック" charset="-128"/>
                  <a:ea typeface="游ゴシック" charset="-128"/>
                  <a:cs typeface="Lucida Grande" charset="0"/>
                </a:rPr>
                <a:t>）</a:t>
              </a:r>
              <a:endParaRPr lang="ja-JP" altLang="en-US" sz="1300" b="0" i="0" u="none" strike="noStrike" baseline="0">
                <a:solidFill>
                  <a:srgbClr val="000000"/>
                </a:solidFill>
                <a:latin typeface="游ゴシック" charset="-128"/>
                <a:ea typeface="游ゴシック"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1549400</xdr:colOff>
          <xdr:row>75</xdr:row>
          <xdr:rowOff>76200</xdr:rowOff>
        </xdr:from>
        <xdr:to>
          <xdr:col>4</xdr:col>
          <xdr:colOff>698500</xdr:colOff>
          <xdr:row>78</xdr:row>
          <xdr:rowOff>76200</xdr:rowOff>
        </xdr:to>
        <xdr:sp macro="" textlink="">
          <xdr:nvSpPr>
            <xdr:cNvPr id="8219" name="Group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50</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75</xdr:row>
          <xdr:rowOff>203200</xdr:rowOff>
        </xdr:from>
        <xdr:to>
          <xdr:col>2</xdr:col>
          <xdr:colOff>584200</xdr:colOff>
          <xdr:row>77</xdr:row>
          <xdr:rowOff>76200</xdr:rowOff>
        </xdr:to>
        <xdr:sp macro="" textlink="">
          <xdr:nvSpPr>
            <xdr:cNvPr id="8220" name="Option Button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203200</xdr:rowOff>
        </xdr:from>
        <xdr:to>
          <xdr:col>4</xdr:col>
          <xdr:colOff>660400</xdr:colOff>
          <xdr:row>77</xdr:row>
          <xdr:rowOff>76200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あり《下の項目にチェック》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228600</xdr:rowOff>
        </xdr:from>
        <xdr:to>
          <xdr:col>3</xdr:col>
          <xdr:colOff>571500</xdr:colOff>
          <xdr:row>78</xdr:row>
          <xdr:rowOff>50800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切迫流産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76</xdr:row>
          <xdr:rowOff>228600</xdr:rowOff>
        </xdr:from>
        <xdr:to>
          <xdr:col>4</xdr:col>
          <xdr:colOff>749300</xdr:colOff>
          <xdr:row>78</xdr:row>
          <xdr:rowOff>50800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切迫早産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76</xdr:row>
          <xdr:rowOff>228600</xdr:rowOff>
        </xdr:from>
        <xdr:to>
          <xdr:col>6</xdr:col>
          <xdr:colOff>12700</xdr:colOff>
          <xdr:row>78</xdr:row>
          <xdr:rowOff>50800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妊娠高血圧症候群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368300</xdr:colOff>
          <xdr:row>76</xdr:row>
          <xdr:rowOff>228600</xdr:rowOff>
        </xdr:from>
        <xdr:to>
          <xdr:col>7</xdr:col>
          <xdr:colOff>939800</xdr:colOff>
          <xdr:row>78</xdr:row>
          <xdr:rowOff>50800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1300" b="0" i="0" u="none" strike="noStrike" baseline="0">
                  <a:solidFill>
                    <a:srgbClr val="000000"/>
                  </a:solidFill>
                  <a:latin typeface="Lucida Grande" charset="0"/>
                  <a:cs typeface="Lucida Grande" charset="0"/>
                </a:rPr>
                <a:t>HELLP</a:t>
              </a:r>
              <a:r>
                <a:rPr lang="ja-JP" altLang="en-US" sz="1300" b="0" i="0" u="none" strike="noStrike" baseline="0">
                  <a:solidFill>
                    <a:srgbClr val="000000"/>
                  </a:solidFill>
                  <a:latin typeface="游ゴシック" charset="-128"/>
                  <a:ea typeface="游ゴシック" charset="-128"/>
                  <a:cs typeface="Lucida Grande" charset="0"/>
                </a:rPr>
                <a:t>症候群</a:t>
              </a:r>
              <a:endParaRPr lang="ja-JP" altLang="en-US" sz="1300" b="0" i="0" u="none" strike="noStrike" baseline="0">
                <a:solidFill>
                  <a:srgbClr val="000000"/>
                </a:solidFill>
                <a:latin typeface="游ゴシック" charset="-128"/>
                <a:ea typeface="游ゴシック" charset="-128"/>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215900</xdr:rowOff>
        </xdr:from>
        <xdr:to>
          <xdr:col>3</xdr:col>
          <xdr:colOff>571500</xdr:colOff>
          <xdr:row>79</xdr:row>
          <xdr:rowOff>38100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急性妊娠脂肪肝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774700</xdr:colOff>
          <xdr:row>77</xdr:row>
          <xdr:rowOff>215900</xdr:rowOff>
        </xdr:from>
        <xdr:to>
          <xdr:col>5</xdr:col>
          <xdr:colOff>406400</xdr:colOff>
          <xdr:row>79</xdr:row>
          <xdr:rowOff>38100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常位胎盤早期剥離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77</xdr:row>
          <xdr:rowOff>215900</xdr:rowOff>
        </xdr:from>
        <xdr:to>
          <xdr:col>7</xdr:col>
          <xdr:colOff>444500</xdr:colOff>
          <xdr:row>79</xdr:row>
          <xdr:rowOff>38100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胎児発育不全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77</xdr:row>
          <xdr:rowOff>215900</xdr:rowOff>
        </xdr:from>
        <xdr:to>
          <xdr:col>9</xdr:col>
          <xdr:colOff>12700</xdr:colOff>
          <xdr:row>79</xdr:row>
          <xdr:rowOff>38100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臨床的</a:t>
              </a:r>
              <a:r>
                <a:rPr lang="ja-JP" altLang="en-US" sz="1300" b="0" i="0" u="none" strike="noStrike" baseline="0">
                  <a:solidFill>
                    <a:srgbClr val="000000"/>
                  </a:solidFill>
                  <a:latin typeface="Lucida Grande" charset="0"/>
                  <a:ea typeface="游ゴシック" charset="-128"/>
                  <a:cs typeface="Lucida Grande" charset="0"/>
                </a:rPr>
                <a:t>CAM</a:t>
              </a:r>
              <a:endParaRPr lang="ja-JP" altLang="en-US" sz="1300" b="0" i="0" u="none" strike="noStrike" baseline="0">
                <a:solidFill>
                  <a:srgbClr val="000000"/>
                </a:solidFill>
                <a:latin typeface="Lucida Grande" charset="0"/>
                <a:cs typeface="Lucida Grande" charset="0"/>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228600</xdr:rowOff>
        </xdr:from>
        <xdr:to>
          <xdr:col>3</xdr:col>
          <xdr:colOff>571500</xdr:colOff>
          <xdr:row>80</xdr:row>
          <xdr:rowOff>50800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羊水過多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78</xdr:row>
          <xdr:rowOff>228600</xdr:rowOff>
        </xdr:from>
        <xdr:to>
          <xdr:col>4</xdr:col>
          <xdr:colOff>749300</xdr:colOff>
          <xdr:row>80</xdr:row>
          <xdr:rowOff>50800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羊水過少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78</xdr:row>
          <xdr:rowOff>228600</xdr:rowOff>
        </xdr:from>
        <xdr:to>
          <xdr:col>6</xdr:col>
          <xdr:colOff>12700</xdr:colOff>
          <xdr:row>80</xdr:row>
          <xdr:rowOff>50800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産科</a:t>
              </a:r>
              <a:r>
                <a:rPr lang="ja-JP" altLang="en-US" sz="1300" b="0" i="0" u="none" strike="noStrike" baseline="0">
                  <a:solidFill>
                    <a:srgbClr val="000000"/>
                  </a:solidFill>
                  <a:latin typeface="Lucida Grande" charset="0"/>
                  <a:ea typeface="游ゴシック" charset="-128"/>
                  <a:cs typeface="Lucida Grande" charset="0"/>
                </a:rPr>
                <a:t>DIC</a:t>
              </a: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584200</xdr:colOff>
          <xdr:row>78</xdr:row>
          <xdr:rowOff>228600</xdr:rowOff>
        </xdr:from>
        <xdr:to>
          <xdr:col>7</xdr:col>
          <xdr:colOff>215900</xdr:colOff>
          <xdr:row>80</xdr:row>
          <xdr:rowOff>50800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血栓塞栓症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79</xdr:row>
          <xdr:rowOff>228600</xdr:rowOff>
        </xdr:from>
        <xdr:to>
          <xdr:col>4</xdr:col>
          <xdr:colOff>685800</xdr:colOff>
          <xdr:row>81</xdr:row>
          <xdr:rowOff>50800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その他《以下に詳細を記載》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1549400</xdr:colOff>
          <xdr:row>81</xdr:row>
          <xdr:rowOff>711200</xdr:rowOff>
        </xdr:from>
        <xdr:to>
          <xdr:col>8</xdr:col>
          <xdr:colOff>850900</xdr:colOff>
          <xdr:row>83</xdr:row>
          <xdr:rowOff>241300</xdr:rowOff>
        </xdr:to>
        <xdr:sp macro="" textlink="">
          <xdr:nvSpPr>
            <xdr:cNvPr id="8235" name="Group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68</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825500</xdr:rowOff>
        </xdr:from>
        <xdr:to>
          <xdr:col>4</xdr:col>
          <xdr:colOff>88900</xdr:colOff>
          <xdr:row>83</xdr:row>
          <xdr:rowOff>63500</xdr:rowOff>
        </xdr:to>
        <xdr:sp macro="" textlink="">
          <xdr:nvSpPr>
            <xdr:cNvPr id="8236" name="Option Button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なし（妊娠終了まで無症状で経過）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825500</xdr:rowOff>
        </xdr:from>
        <xdr:to>
          <xdr:col>7</xdr:col>
          <xdr:colOff>88900</xdr:colOff>
          <xdr:row>83</xdr:row>
          <xdr:rowOff>63500</xdr:rowOff>
        </xdr:to>
        <xdr:sp macro="" textlink="">
          <xdr:nvSpPr>
            <xdr:cNvPr id="8237" name="Option Button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あり《下の項目にチェック》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82</xdr:row>
          <xdr:rowOff>190500</xdr:rowOff>
        </xdr:from>
        <xdr:to>
          <xdr:col>3</xdr:col>
          <xdr:colOff>584200</xdr:colOff>
          <xdr:row>84</xdr:row>
          <xdr:rowOff>63500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発熱</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190500</xdr:rowOff>
        </xdr:from>
        <xdr:to>
          <xdr:col>4</xdr:col>
          <xdr:colOff>571500</xdr:colOff>
          <xdr:row>84</xdr:row>
          <xdr:rowOff>63500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鼻汁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190500</xdr:rowOff>
        </xdr:from>
        <xdr:to>
          <xdr:col>5</xdr:col>
          <xdr:colOff>571500</xdr:colOff>
          <xdr:row>84</xdr:row>
          <xdr:rowOff>63500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咳嗽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190500</xdr:rowOff>
        </xdr:from>
        <xdr:to>
          <xdr:col>6</xdr:col>
          <xdr:colOff>571500</xdr:colOff>
          <xdr:row>84</xdr:row>
          <xdr:rowOff>63500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咽頭痛</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82</xdr:row>
          <xdr:rowOff>190500</xdr:rowOff>
        </xdr:from>
        <xdr:to>
          <xdr:col>7</xdr:col>
          <xdr:colOff>571500</xdr:colOff>
          <xdr:row>84</xdr:row>
          <xdr:rowOff>63500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味覚障害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82</xdr:row>
          <xdr:rowOff>190500</xdr:rowOff>
        </xdr:from>
        <xdr:to>
          <xdr:col>8</xdr:col>
          <xdr:colOff>812800</xdr:colOff>
          <xdr:row>84</xdr:row>
          <xdr:rowOff>63500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嗅覚障害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83</xdr:row>
          <xdr:rowOff>203200</xdr:rowOff>
        </xdr:from>
        <xdr:to>
          <xdr:col>3</xdr:col>
          <xdr:colOff>584200</xdr:colOff>
          <xdr:row>85</xdr:row>
          <xdr:rowOff>76200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呼吸苦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203200</xdr:rowOff>
        </xdr:from>
        <xdr:to>
          <xdr:col>4</xdr:col>
          <xdr:colOff>571500</xdr:colOff>
          <xdr:row>85</xdr:row>
          <xdr:rowOff>76200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結膜炎</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203200</xdr:rowOff>
        </xdr:from>
        <xdr:to>
          <xdr:col>7</xdr:col>
          <xdr:colOff>609600</xdr:colOff>
          <xdr:row>85</xdr:row>
          <xdr:rowOff>76200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その他《以下に詳細を記載》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85</xdr:row>
          <xdr:rowOff>457200</xdr:rowOff>
        </xdr:from>
        <xdr:to>
          <xdr:col>3</xdr:col>
          <xdr:colOff>279400</xdr:colOff>
          <xdr:row>87</xdr:row>
          <xdr:rowOff>76200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86</xdr:row>
          <xdr:rowOff>203200</xdr:rowOff>
        </xdr:from>
        <xdr:to>
          <xdr:col>3</xdr:col>
          <xdr:colOff>279400</xdr:colOff>
          <xdr:row>88</xdr:row>
          <xdr:rowOff>76200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87</xdr:row>
          <xdr:rowOff>190500</xdr:rowOff>
        </xdr:from>
        <xdr:to>
          <xdr:col>3</xdr:col>
          <xdr:colOff>279400</xdr:colOff>
          <xdr:row>89</xdr:row>
          <xdr:rowOff>63500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88</xdr:row>
          <xdr:rowOff>203200</xdr:rowOff>
        </xdr:from>
        <xdr:to>
          <xdr:col>3</xdr:col>
          <xdr:colOff>279400</xdr:colOff>
          <xdr:row>90</xdr:row>
          <xdr:rowOff>76200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89</xdr:row>
          <xdr:rowOff>203200</xdr:rowOff>
        </xdr:from>
        <xdr:to>
          <xdr:col>3</xdr:col>
          <xdr:colOff>279400</xdr:colOff>
          <xdr:row>91</xdr:row>
          <xdr:rowOff>76200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90</xdr:row>
          <xdr:rowOff>203200</xdr:rowOff>
        </xdr:from>
        <xdr:to>
          <xdr:col>3</xdr:col>
          <xdr:colOff>279400</xdr:colOff>
          <xdr:row>92</xdr:row>
          <xdr:rowOff>76200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91</xdr:row>
          <xdr:rowOff>203200</xdr:rowOff>
        </xdr:from>
        <xdr:to>
          <xdr:col>3</xdr:col>
          <xdr:colOff>279400</xdr:colOff>
          <xdr:row>93</xdr:row>
          <xdr:rowOff>76200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92</xdr:row>
          <xdr:rowOff>203200</xdr:rowOff>
        </xdr:from>
        <xdr:to>
          <xdr:col>3</xdr:col>
          <xdr:colOff>279400</xdr:colOff>
          <xdr:row>94</xdr:row>
          <xdr:rowOff>76200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93</xdr:row>
          <xdr:rowOff>190500</xdr:rowOff>
        </xdr:from>
        <xdr:to>
          <xdr:col>3</xdr:col>
          <xdr:colOff>279400</xdr:colOff>
          <xdr:row>95</xdr:row>
          <xdr:rowOff>63500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4</xdr:col>
      <xdr:colOff>482599</xdr:colOff>
      <xdr:row>102</xdr:row>
      <xdr:rowOff>88900</xdr:rowOff>
    </xdr:from>
    <xdr:to>
      <xdr:col>4</xdr:col>
      <xdr:colOff>723514</xdr:colOff>
      <xdr:row>103</xdr:row>
      <xdr:rowOff>203200</xdr:rowOff>
    </xdr:to>
    <xdr:sp macro="" textlink="">
      <xdr:nvSpPr>
        <xdr:cNvPr id="65" name="右中かっこ 64">
          <a:extLst>
            <a:ext uri="{FF2B5EF4-FFF2-40B4-BE49-F238E27FC236}">
              <a16:creationId xmlns:a16="http://schemas.microsoft.com/office/drawing/2014/main" id="{00000000-0008-0000-0000-000041000000}"/>
            </a:ext>
          </a:extLst>
        </xdr:cNvPr>
        <xdr:cNvSpPr/>
      </xdr:nvSpPr>
      <xdr:spPr>
        <a:xfrm>
          <a:off x="4292599" y="25996900"/>
          <a:ext cx="240915" cy="368300"/>
        </a:xfrm>
        <a:prstGeom prst="rightBrace">
          <a:avLst>
            <a:gd name="adj1" fmla="val 8333"/>
            <a:gd name="adj2" fmla="val 68809"/>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482599</xdr:colOff>
      <xdr:row>104</xdr:row>
      <xdr:rowOff>30788</xdr:rowOff>
    </xdr:from>
    <xdr:to>
      <xdr:col>4</xdr:col>
      <xdr:colOff>723514</xdr:colOff>
      <xdr:row>106</xdr:row>
      <xdr:rowOff>238606</xdr:rowOff>
    </xdr:to>
    <xdr:sp macro="" textlink="">
      <xdr:nvSpPr>
        <xdr:cNvPr id="66" name="右中かっこ 65">
          <a:extLst>
            <a:ext uri="{FF2B5EF4-FFF2-40B4-BE49-F238E27FC236}">
              <a16:creationId xmlns:a16="http://schemas.microsoft.com/office/drawing/2014/main" id="{00000000-0008-0000-0000-000042000000}"/>
            </a:ext>
          </a:extLst>
        </xdr:cNvPr>
        <xdr:cNvSpPr/>
      </xdr:nvSpPr>
      <xdr:spPr>
        <a:xfrm>
          <a:off x="4292599" y="26446788"/>
          <a:ext cx="240915" cy="715818"/>
        </a:xfrm>
        <a:prstGeom prst="rightBrace">
          <a:avLst>
            <a:gd name="adj1" fmla="val 8333"/>
            <a:gd name="adj2" fmla="val 50529"/>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1473200</xdr:colOff>
          <xdr:row>101</xdr:row>
          <xdr:rowOff>177800</xdr:rowOff>
        </xdr:from>
        <xdr:to>
          <xdr:col>4</xdr:col>
          <xdr:colOff>431800</xdr:colOff>
          <xdr:row>108</xdr:row>
          <xdr:rowOff>152400</xdr:rowOff>
        </xdr:to>
        <xdr:sp macro="" textlink="">
          <xdr:nvSpPr>
            <xdr:cNvPr id="8256" name="Group Box 6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89</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1854200</xdr:colOff>
          <xdr:row>101</xdr:row>
          <xdr:rowOff>203200</xdr:rowOff>
        </xdr:from>
        <xdr:to>
          <xdr:col>2</xdr:col>
          <xdr:colOff>546100</xdr:colOff>
          <xdr:row>103</xdr:row>
          <xdr:rowOff>76200</xdr:rowOff>
        </xdr:to>
        <xdr:sp macro="" textlink="">
          <xdr:nvSpPr>
            <xdr:cNvPr id="8257" name="Option Button 65"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736600</xdr:colOff>
          <xdr:row>101</xdr:row>
          <xdr:rowOff>203200</xdr:rowOff>
        </xdr:from>
        <xdr:to>
          <xdr:col>4</xdr:col>
          <xdr:colOff>368300</xdr:colOff>
          <xdr:row>103</xdr:row>
          <xdr:rowOff>76200</xdr:rowOff>
        </xdr:to>
        <xdr:sp macro="" textlink="">
          <xdr:nvSpPr>
            <xdr:cNvPr id="8258" name="Option Button 66"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736600</xdr:colOff>
          <xdr:row>102</xdr:row>
          <xdr:rowOff>203200</xdr:rowOff>
        </xdr:from>
        <xdr:to>
          <xdr:col>4</xdr:col>
          <xdr:colOff>368300</xdr:colOff>
          <xdr:row>104</xdr:row>
          <xdr:rowOff>76200</xdr:rowOff>
        </xdr:to>
        <xdr:sp macro="" textlink="">
          <xdr:nvSpPr>
            <xdr:cNvPr id="8259" name="Option Button 67"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736600</xdr:colOff>
          <xdr:row>103</xdr:row>
          <xdr:rowOff>203200</xdr:rowOff>
        </xdr:from>
        <xdr:to>
          <xdr:col>4</xdr:col>
          <xdr:colOff>368300</xdr:colOff>
          <xdr:row>105</xdr:row>
          <xdr:rowOff>76200</xdr:rowOff>
        </xdr:to>
        <xdr:sp macro="" textlink="">
          <xdr:nvSpPr>
            <xdr:cNvPr id="8260" name="Option Button 68"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736600</xdr:colOff>
          <xdr:row>104</xdr:row>
          <xdr:rowOff>203200</xdr:rowOff>
        </xdr:from>
        <xdr:to>
          <xdr:col>4</xdr:col>
          <xdr:colOff>368300</xdr:colOff>
          <xdr:row>106</xdr:row>
          <xdr:rowOff>76200</xdr:rowOff>
        </xdr:to>
        <xdr:sp macro="" textlink="">
          <xdr:nvSpPr>
            <xdr:cNvPr id="8261" name="Option Button 69"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736600</xdr:colOff>
          <xdr:row>105</xdr:row>
          <xdr:rowOff>203200</xdr:rowOff>
        </xdr:from>
        <xdr:to>
          <xdr:col>4</xdr:col>
          <xdr:colOff>368300</xdr:colOff>
          <xdr:row>107</xdr:row>
          <xdr:rowOff>76200</xdr:rowOff>
        </xdr:to>
        <xdr:sp macro="" textlink="">
          <xdr:nvSpPr>
            <xdr:cNvPr id="8262" name="Option Button 70"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722745</xdr:colOff>
      <xdr:row>1</xdr:row>
      <xdr:rowOff>64654</xdr:rowOff>
    </xdr:from>
    <xdr:to>
      <xdr:col>8</xdr:col>
      <xdr:colOff>227445</xdr:colOff>
      <xdr:row>3</xdr:row>
      <xdr:rowOff>46180</xdr:rowOff>
    </xdr:to>
    <xdr:grpSp>
      <xdr:nvGrpSpPr>
        <xdr:cNvPr id="74" name="グループ化 73">
          <a:extLst>
            <a:ext uri="{FF2B5EF4-FFF2-40B4-BE49-F238E27FC236}">
              <a16:creationId xmlns:a16="http://schemas.microsoft.com/office/drawing/2014/main" id="{00000000-0008-0000-0000-00004A000000}"/>
            </a:ext>
          </a:extLst>
        </xdr:cNvPr>
        <xdr:cNvGrpSpPr/>
      </xdr:nvGrpSpPr>
      <xdr:grpSpPr>
        <a:xfrm>
          <a:off x="722745" y="1159883"/>
          <a:ext cx="8080113" cy="1566114"/>
          <a:chOff x="926538" y="1171450"/>
          <a:chExt cx="8064500" cy="416058"/>
        </a:xfrm>
      </xdr:grpSpPr>
      <xdr:sp macro="" textlink="">
        <xdr:nvSpPr>
          <xdr:cNvPr id="75" name="角丸四角形 74">
            <a:extLst>
              <a:ext uri="{FF2B5EF4-FFF2-40B4-BE49-F238E27FC236}">
                <a16:creationId xmlns:a16="http://schemas.microsoft.com/office/drawing/2014/main" id="{00000000-0008-0000-0000-00004B000000}"/>
              </a:ext>
            </a:extLst>
          </xdr:cNvPr>
          <xdr:cNvSpPr/>
        </xdr:nvSpPr>
        <xdr:spPr>
          <a:xfrm>
            <a:off x="926538" y="1171450"/>
            <a:ext cx="8064500" cy="416058"/>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b="1" u="sng">
                <a:solidFill>
                  <a:schemeClr val="tx1"/>
                </a:solidFill>
              </a:rPr>
              <a:t>※ </a:t>
            </a:r>
            <a:r>
              <a:rPr kumimoji="1" lang="ja-JP" altLang="en-US" sz="1200" b="1" u="sng">
                <a:solidFill>
                  <a:schemeClr val="tx1"/>
                </a:solidFill>
              </a:rPr>
              <a:t>症例登録時には</a:t>
            </a:r>
            <a:r>
              <a:rPr kumimoji="1" lang="ja-JP" altLang="en-US" sz="1200" b="1">
                <a:solidFill>
                  <a:schemeClr val="tx1"/>
                </a:solidFill>
              </a:rPr>
              <a:t>シート</a:t>
            </a:r>
            <a:r>
              <a:rPr kumimoji="1" lang="en-US" altLang="ja-JP" sz="1200" b="1">
                <a:solidFill>
                  <a:schemeClr val="tx1"/>
                </a:solidFill>
              </a:rPr>
              <a:t> (1) </a:t>
            </a:r>
            <a:r>
              <a:rPr kumimoji="1" lang="ja-JP" altLang="en-US" sz="1200" b="1">
                <a:solidFill>
                  <a:schemeClr val="tx1"/>
                </a:solidFill>
              </a:rPr>
              <a:t>のみご記入のうえ事務局まで症例登録票として送付をお願いします。</a:t>
            </a:r>
            <a:endParaRPr kumimoji="1" lang="en-US" altLang="ja-JP" sz="1200" b="1">
              <a:solidFill>
                <a:schemeClr val="tx1"/>
              </a:solidFill>
            </a:endParaRPr>
          </a:p>
          <a:p>
            <a:pPr algn="ctr"/>
            <a:endParaRPr kumimoji="1" lang="en-US" altLang="ja-JP" sz="1200" b="1">
              <a:solidFill>
                <a:schemeClr val="tx1"/>
              </a:solidFill>
            </a:endParaRPr>
          </a:p>
          <a:p>
            <a:pPr algn="ctr"/>
            <a:r>
              <a:rPr kumimoji="1" lang="ja-JP" altLang="en-US" sz="1200" b="1" u="sng">
                <a:solidFill>
                  <a:schemeClr val="tx1"/>
                </a:solidFill>
              </a:rPr>
              <a:t>妊娠転帰が確定後に</a:t>
            </a:r>
            <a:r>
              <a:rPr kumimoji="1" lang="ja-JP" altLang="en-US" sz="1200" b="1">
                <a:solidFill>
                  <a:schemeClr val="tx1"/>
                </a:solidFill>
              </a:rPr>
              <a:t>シート</a:t>
            </a:r>
            <a:r>
              <a:rPr kumimoji="1" lang="en-US" altLang="ja-JP" sz="1200" b="1" baseline="0">
                <a:solidFill>
                  <a:schemeClr val="tx1"/>
                </a:solidFill>
              </a:rPr>
              <a:t> (2) </a:t>
            </a:r>
            <a:r>
              <a:rPr kumimoji="1" lang="ja-JP" altLang="en-US" sz="1200" b="1" baseline="0">
                <a:solidFill>
                  <a:schemeClr val="tx1"/>
                </a:solidFill>
              </a:rPr>
              <a:t>と</a:t>
            </a:r>
            <a:r>
              <a:rPr kumimoji="1" lang="en-US" altLang="ja-JP" sz="1200" b="1" baseline="0">
                <a:solidFill>
                  <a:schemeClr val="tx1"/>
                </a:solidFill>
              </a:rPr>
              <a:t> (3) </a:t>
            </a:r>
            <a:r>
              <a:rPr kumimoji="1" lang="ja-JP" altLang="en-US" sz="1200" b="1" baseline="0">
                <a:solidFill>
                  <a:schemeClr val="tx1"/>
                </a:solidFill>
              </a:rPr>
              <a:t>を追加して</a:t>
            </a:r>
            <a:r>
              <a:rPr kumimoji="1" lang="ja-JP" altLang="en-US" sz="1200" b="1">
                <a:solidFill>
                  <a:schemeClr val="tx1"/>
                </a:solidFill>
              </a:rPr>
              <a:t>ご記入のうえ事務局まで症例調査票として送付して下さい。</a:t>
            </a:r>
            <a:endParaRPr kumimoji="1" lang="en-US" altLang="ja-JP" sz="1200" b="1">
              <a:solidFill>
                <a:schemeClr val="tx1"/>
              </a:solidFill>
            </a:endParaRPr>
          </a:p>
          <a:p>
            <a:pPr algn="ctr"/>
            <a:endParaRPr kumimoji="1" lang="en-US" altLang="ja-JP" sz="1200" b="1">
              <a:solidFill>
                <a:schemeClr val="tx1"/>
              </a:solidFill>
            </a:endParaRPr>
          </a:p>
          <a:p>
            <a:pPr algn="ctr"/>
            <a:r>
              <a:rPr kumimoji="1" lang="ja-JP" altLang="en-US" sz="1200" b="1">
                <a:solidFill>
                  <a:schemeClr val="tx1"/>
                </a:solidFill>
              </a:rPr>
              <a:t>記入の際には入欄（　　　　　）の該当部分をご記入頂けますよう、よろしくお願いいたします。</a:t>
            </a:r>
          </a:p>
        </xdr:txBody>
      </xdr:sp>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3039947" y="1434673"/>
            <a:ext cx="622300" cy="67427"/>
          </a:xfrm>
          <a:prstGeom prst="rect">
            <a:avLst/>
          </a:prstGeom>
          <a:solidFill>
            <a:schemeClr val="accent6">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12700</xdr:colOff>
          <xdr:row>108</xdr:row>
          <xdr:rowOff>12700</xdr:rowOff>
        </xdr:from>
        <xdr:to>
          <xdr:col>4</xdr:col>
          <xdr:colOff>12700</xdr:colOff>
          <xdr:row>109</xdr:row>
          <xdr:rowOff>139700</xdr:rowOff>
        </xdr:to>
        <xdr:sp macro="" textlink="">
          <xdr:nvSpPr>
            <xdr:cNvPr id="8264" name="Option Button 72"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660400</xdr:colOff>
          <xdr:row>108</xdr:row>
          <xdr:rowOff>12700</xdr:rowOff>
        </xdr:from>
        <xdr:to>
          <xdr:col>3</xdr:col>
          <xdr:colOff>825500</xdr:colOff>
          <xdr:row>109</xdr:row>
          <xdr:rowOff>139700</xdr:rowOff>
        </xdr:to>
        <xdr:sp macro="" textlink="">
          <xdr:nvSpPr>
            <xdr:cNvPr id="8265" name="Option Button 73"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あり（ファイザー</a:t>
              </a:r>
              <a:r>
                <a:rPr lang="ja-JP" altLang="en-US" sz="1300" b="0" i="0" u="none" strike="noStrike" baseline="0">
                  <a:solidFill>
                    <a:srgbClr val="000000"/>
                  </a:solidFill>
                  <a:latin typeface="Lucida Grande" charset="0"/>
                  <a:ea typeface="游ゴシック" charset="-128"/>
                  <a:cs typeface="Lucida Grande" charset="0"/>
                </a:rPr>
                <a:t>1</a:t>
              </a:r>
              <a:r>
                <a:rPr lang="ja-JP" altLang="en-US" sz="1300" b="0" i="0" u="none" strike="noStrike" baseline="0">
                  <a:solidFill>
                    <a:srgbClr val="000000"/>
                  </a:solidFill>
                  <a:latin typeface="游ゴシック" charset="-128"/>
                  <a:ea typeface="游ゴシック" charset="-128"/>
                  <a:cs typeface="Lucida Grande" charset="0"/>
                </a:rPr>
                <a:t>回）</a:t>
              </a:r>
              <a:endParaRPr lang="ja-JP" altLang="en-US" sz="1300" b="0" i="0" u="none" strike="noStrike" baseline="0">
                <a:solidFill>
                  <a:srgbClr val="000000"/>
                </a:solidFill>
                <a:latin typeface="游ゴシック" charset="-128"/>
                <a:ea typeface="游ゴシック"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812800</xdr:colOff>
          <xdr:row>108</xdr:row>
          <xdr:rowOff>12700</xdr:rowOff>
        </xdr:from>
        <xdr:to>
          <xdr:col>6</xdr:col>
          <xdr:colOff>25400</xdr:colOff>
          <xdr:row>109</xdr:row>
          <xdr:rowOff>139700</xdr:rowOff>
        </xdr:to>
        <xdr:sp macro="" textlink="">
          <xdr:nvSpPr>
            <xdr:cNvPr id="8266" name="Option Button 7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あり（モデルナ</a:t>
              </a:r>
              <a:r>
                <a:rPr lang="ja-JP" altLang="en-US" sz="1300" b="0" i="0" u="none" strike="noStrike" baseline="0">
                  <a:solidFill>
                    <a:srgbClr val="000000"/>
                  </a:solidFill>
                  <a:latin typeface="Lucida Grande" charset="0"/>
                  <a:ea typeface="游ゴシック" charset="-128"/>
                  <a:cs typeface="Lucida Grande" charset="0"/>
                </a:rPr>
                <a:t>1</a:t>
              </a:r>
              <a:r>
                <a:rPr lang="ja-JP" altLang="en-US" sz="1300" b="0" i="0" u="none" strike="noStrike" baseline="0">
                  <a:solidFill>
                    <a:srgbClr val="000000"/>
                  </a:solidFill>
                  <a:latin typeface="游ゴシック" charset="-128"/>
                  <a:ea typeface="游ゴシック" charset="-128"/>
                  <a:cs typeface="Lucida Grande" charset="0"/>
                </a:rPr>
                <a:t>回）</a:t>
              </a:r>
              <a:endParaRPr lang="ja-JP" altLang="en-US" sz="1300" b="0" i="0" u="none" strike="noStrike" baseline="0">
                <a:solidFill>
                  <a:srgbClr val="000000"/>
                </a:solidFill>
                <a:latin typeface="游ゴシック" charset="-128"/>
                <a:ea typeface="游ゴシック"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108</xdr:row>
          <xdr:rowOff>12700</xdr:rowOff>
        </xdr:from>
        <xdr:to>
          <xdr:col>8</xdr:col>
          <xdr:colOff>0</xdr:colOff>
          <xdr:row>109</xdr:row>
          <xdr:rowOff>139700</xdr:rowOff>
        </xdr:to>
        <xdr:sp macro="" textlink="">
          <xdr:nvSpPr>
            <xdr:cNvPr id="8268" name="Option Button 76"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あり（ｱｽﾄﾗｾﾞﾈｶ</a:t>
              </a:r>
              <a:r>
                <a:rPr lang="ja-JP" altLang="en-US" sz="1300" b="0" i="0" u="none" strike="noStrike" baseline="0">
                  <a:solidFill>
                    <a:srgbClr val="000000"/>
                  </a:solidFill>
                  <a:latin typeface="Lucida Grande" charset="0"/>
                  <a:ea typeface="游ゴシック" charset="-128"/>
                  <a:cs typeface="Lucida Grande" charset="0"/>
                </a:rPr>
                <a:t>1</a:t>
              </a:r>
              <a:r>
                <a:rPr lang="ja-JP" altLang="en-US" sz="1300" b="0" i="0" u="none" strike="noStrike" baseline="0">
                  <a:solidFill>
                    <a:srgbClr val="000000"/>
                  </a:solidFill>
                  <a:latin typeface="游ゴシック" charset="-128"/>
                  <a:ea typeface="游ゴシック" charset="-128"/>
                  <a:cs typeface="Lucida Grande" charset="0"/>
                </a:rPr>
                <a:t>回）</a:t>
              </a:r>
              <a:endParaRPr lang="ja-JP" altLang="en-US" sz="1300" b="0" i="0" u="none" strike="noStrike" baseline="0">
                <a:solidFill>
                  <a:srgbClr val="000000"/>
                </a:solidFill>
                <a:latin typeface="游ゴシック" charset="-128"/>
                <a:ea typeface="游ゴシック"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660400</xdr:colOff>
          <xdr:row>109</xdr:row>
          <xdr:rowOff>0</xdr:rowOff>
        </xdr:from>
        <xdr:to>
          <xdr:col>3</xdr:col>
          <xdr:colOff>825500</xdr:colOff>
          <xdr:row>110</xdr:row>
          <xdr:rowOff>127000</xdr:rowOff>
        </xdr:to>
        <xdr:sp macro="" textlink="">
          <xdr:nvSpPr>
            <xdr:cNvPr id="8269" name="Option Button 7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あり（ファイザー</a:t>
              </a:r>
              <a:r>
                <a:rPr lang="ja-JP" altLang="en-US" sz="1300" b="0" i="0" u="none" strike="noStrike" baseline="0">
                  <a:solidFill>
                    <a:srgbClr val="000000"/>
                  </a:solidFill>
                  <a:latin typeface="Lucida Grande" charset="0"/>
                  <a:ea typeface="游ゴシック" charset="-128"/>
                  <a:cs typeface="Lucida Grande" charset="0"/>
                </a:rPr>
                <a:t>2</a:t>
              </a:r>
              <a:r>
                <a:rPr lang="ja-JP" altLang="en-US" sz="1300" b="0" i="0" u="none" strike="noStrike" baseline="0">
                  <a:solidFill>
                    <a:srgbClr val="000000"/>
                  </a:solidFill>
                  <a:latin typeface="游ゴシック" charset="-128"/>
                  <a:ea typeface="游ゴシック" charset="-128"/>
                  <a:cs typeface="Lucida Grande" charset="0"/>
                </a:rPr>
                <a:t>回）</a:t>
              </a:r>
              <a:endParaRPr lang="ja-JP" altLang="en-US" sz="1300" b="0" i="0" u="none" strike="noStrike" baseline="0">
                <a:solidFill>
                  <a:srgbClr val="000000"/>
                </a:solidFill>
                <a:latin typeface="游ゴシック" charset="-128"/>
                <a:ea typeface="游ゴシック"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812800</xdr:colOff>
          <xdr:row>109</xdr:row>
          <xdr:rowOff>0</xdr:rowOff>
        </xdr:from>
        <xdr:to>
          <xdr:col>6</xdr:col>
          <xdr:colOff>25400</xdr:colOff>
          <xdr:row>110</xdr:row>
          <xdr:rowOff>127000</xdr:rowOff>
        </xdr:to>
        <xdr:sp macro="" textlink="">
          <xdr:nvSpPr>
            <xdr:cNvPr id="8270" name="Option Button 7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あり（モデルナ</a:t>
              </a:r>
              <a:r>
                <a:rPr lang="ja-JP" altLang="en-US" sz="1300" b="0" i="0" u="none" strike="noStrike" baseline="0">
                  <a:solidFill>
                    <a:srgbClr val="000000"/>
                  </a:solidFill>
                  <a:latin typeface="Lucida Grande" charset="0"/>
                  <a:ea typeface="游ゴシック" charset="-128"/>
                  <a:cs typeface="Lucida Grande" charset="0"/>
                </a:rPr>
                <a:t>2</a:t>
              </a:r>
              <a:r>
                <a:rPr lang="ja-JP" altLang="en-US" sz="1300" b="0" i="0" u="none" strike="noStrike" baseline="0">
                  <a:solidFill>
                    <a:srgbClr val="000000"/>
                  </a:solidFill>
                  <a:latin typeface="游ゴシック" charset="-128"/>
                  <a:ea typeface="游ゴシック" charset="-128"/>
                  <a:cs typeface="Lucida Grande" charset="0"/>
                </a:rPr>
                <a:t>回）</a:t>
              </a:r>
              <a:endParaRPr lang="ja-JP" altLang="en-US" sz="1300" b="0" i="0" u="none" strike="noStrike" baseline="0">
                <a:solidFill>
                  <a:srgbClr val="000000"/>
                </a:solidFill>
                <a:latin typeface="游ゴシック" charset="-128"/>
                <a:ea typeface="游ゴシック"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109</xdr:row>
          <xdr:rowOff>0</xdr:rowOff>
        </xdr:from>
        <xdr:to>
          <xdr:col>8</xdr:col>
          <xdr:colOff>0</xdr:colOff>
          <xdr:row>110</xdr:row>
          <xdr:rowOff>127000</xdr:rowOff>
        </xdr:to>
        <xdr:sp macro="" textlink="">
          <xdr:nvSpPr>
            <xdr:cNvPr id="8271" name="Option Button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あり（ｱｽﾄﾗｾﾞﾈｶ</a:t>
              </a:r>
              <a:r>
                <a:rPr lang="ja-JP" altLang="en-US" sz="1300" b="0" i="0" u="none" strike="noStrike" baseline="0">
                  <a:solidFill>
                    <a:srgbClr val="000000"/>
                  </a:solidFill>
                  <a:latin typeface="Lucida Grande" charset="0"/>
                  <a:ea typeface="游ゴシック" charset="-128"/>
                  <a:cs typeface="Lucida Grande" charset="0"/>
                </a:rPr>
                <a:t>2</a:t>
              </a:r>
              <a:r>
                <a:rPr lang="ja-JP" altLang="en-US" sz="1300" b="0" i="0" u="none" strike="noStrike" baseline="0">
                  <a:solidFill>
                    <a:srgbClr val="000000"/>
                  </a:solidFill>
                  <a:latin typeface="游ゴシック" charset="-128"/>
                  <a:ea typeface="游ゴシック" charset="-128"/>
                  <a:cs typeface="Lucida Grande" charset="0"/>
                </a:rPr>
                <a:t>回）</a:t>
              </a:r>
              <a:endParaRPr lang="ja-JP" altLang="en-US" sz="1300" b="0" i="0" u="none" strike="noStrike" baseline="0">
                <a:solidFill>
                  <a:srgbClr val="000000"/>
                </a:solidFill>
                <a:latin typeface="游ゴシック" charset="-128"/>
                <a:ea typeface="游ゴシック"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660400</xdr:colOff>
          <xdr:row>110</xdr:row>
          <xdr:rowOff>0</xdr:rowOff>
        </xdr:from>
        <xdr:to>
          <xdr:col>4</xdr:col>
          <xdr:colOff>698500</xdr:colOff>
          <xdr:row>111</xdr:row>
          <xdr:rowOff>127000</xdr:rowOff>
        </xdr:to>
        <xdr:sp macro="" textlink="">
          <xdr:nvSpPr>
            <xdr:cNvPr id="8272" name="Option Button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あり（その他〜詳細を下に記載）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78</xdr:row>
          <xdr:rowOff>203200</xdr:rowOff>
        </xdr:from>
        <xdr:to>
          <xdr:col>8</xdr:col>
          <xdr:colOff>457200</xdr:colOff>
          <xdr:row>80</xdr:row>
          <xdr:rowOff>76200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300" b="0" i="0" u="none" strike="noStrike" baseline="0">
                  <a:solidFill>
                    <a:srgbClr val="000000"/>
                  </a:solidFill>
                  <a:latin typeface="Lucida Grande" charset="0"/>
                  <a:cs typeface="Lucida Grande" charset="0"/>
                </a:rPr>
                <a:t>GDM</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750960</xdr:colOff>
      <xdr:row>58</xdr:row>
      <xdr:rowOff>66261</xdr:rowOff>
    </xdr:from>
    <xdr:to>
      <xdr:col>0</xdr:col>
      <xdr:colOff>927656</xdr:colOff>
      <xdr:row>61</xdr:row>
      <xdr:rowOff>209826</xdr:rowOff>
    </xdr:to>
    <xdr:sp macro="" textlink="">
      <xdr:nvSpPr>
        <xdr:cNvPr id="2" name="右中かっこ 1" descr="なし&#10;">
          <a:extLst>
            <a:ext uri="{FF2B5EF4-FFF2-40B4-BE49-F238E27FC236}">
              <a16:creationId xmlns:a16="http://schemas.microsoft.com/office/drawing/2014/main" id="{00000000-0008-0000-0100-000002000000}"/>
            </a:ext>
          </a:extLst>
        </xdr:cNvPr>
        <xdr:cNvSpPr/>
      </xdr:nvSpPr>
      <xdr:spPr>
        <a:xfrm>
          <a:off x="750960" y="16525461"/>
          <a:ext cx="176696" cy="905565"/>
        </a:xfrm>
        <a:prstGeom prst="rightBrace">
          <a:avLst>
            <a:gd name="adj1" fmla="val 8333"/>
            <a:gd name="adj2" fmla="val 3632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80</xdr:row>
      <xdr:rowOff>63500</xdr:rowOff>
    </xdr:from>
    <xdr:to>
      <xdr:col>1</xdr:col>
      <xdr:colOff>241300</xdr:colOff>
      <xdr:row>105</xdr:row>
      <xdr:rowOff>203200</xdr:rowOff>
    </xdr:to>
    <xdr:sp macro="" textlink="">
      <xdr:nvSpPr>
        <xdr:cNvPr id="5" name="右中かっこ 4" descr="なし&#10;">
          <a:extLst>
            <a:ext uri="{FF2B5EF4-FFF2-40B4-BE49-F238E27FC236}">
              <a16:creationId xmlns:a16="http://schemas.microsoft.com/office/drawing/2014/main" id="{00000000-0008-0000-0100-000005000000}"/>
            </a:ext>
          </a:extLst>
        </xdr:cNvPr>
        <xdr:cNvSpPr/>
      </xdr:nvSpPr>
      <xdr:spPr>
        <a:xfrm>
          <a:off x="1917700" y="23600833"/>
          <a:ext cx="203200" cy="3949700"/>
        </a:xfrm>
        <a:prstGeom prst="rightBrace">
          <a:avLst>
            <a:gd name="adj1" fmla="val 8333"/>
            <a:gd name="adj2" fmla="val 23796"/>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673100</xdr:colOff>
          <xdr:row>108</xdr:row>
          <xdr:rowOff>25400</xdr:rowOff>
        </xdr:from>
        <xdr:to>
          <xdr:col>5</xdr:col>
          <xdr:colOff>342900</xdr:colOff>
          <xdr:row>109</xdr:row>
          <xdr:rowOff>12700</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9</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108</xdr:row>
          <xdr:rowOff>88900</xdr:rowOff>
        </xdr:from>
        <xdr:to>
          <xdr:col>2</xdr:col>
          <xdr:colOff>901700</xdr:colOff>
          <xdr:row>108</xdr:row>
          <xdr:rowOff>469900</xdr:rowOff>
        </xdr:to>
        <xdr:sp macro="" textlink="">
          <xdr:nvSpPr>
            <xdr:cNvPr id="2058" name="Option Button 10" descr="なし&#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xdr:row>
          <xdr:rowOff>88900</xdr:rowOff>
        </xdr:from>
        <xdr:to>
          <xdr:col>3</xdr:col>
          <xdr:colOff>952500</xdr:colOff>
          <xdr:row>108</xdr:row>
          <xdr:rowOff>469900</xdr:rowOff>
        </xdr:to>
        <xdr:sp macro="" textlink="">
          <xdr:nvSpPr>
            <xdr:cNvPr id="2061" name="Option Button 13" descr="なし&#10;"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25400</xdr:rowOff>
        </xdr:from>
        <xdr:to>
          <xdr:col>5</xdr:col>
          <xdr:colOff>0</xdr:colOff>
          <xdr:row>110</xdr:row>
          <xdr:rowOff>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14</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109</xdr:row>
          <xdr:rowOff>88900</xdr:rowOff>
        </xdr:from>
        <xdr:to>
          <xdr:col>3</xdr:col>
          <xdr:colOff>596900</xdr:colOff>
          <xdr:row>109</xdr:row>
          <xdr:rowOff>469900</xdr:rowOff>
        </xdr:to>
        <xdr:sp macro="" textlink="">
          <xdr:nvSpPr>
            <xdr:cNvPr id="2063" name="Option Button 15" descr="なし&#10;"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88900</xdr:rowOff>
        </xdr:from>
        <xdr:to>
          <xdr:col>4</xdr:col>
          <xdr:colOff>571500</xdr:colOff>
          <xdr:row>109</xdr:row>
          <xdr:rowOff>469900</xdr:rowOff>
        </xdr:to>
        <xdr:sp macro="" textlink="">
          <xdr:nvSpPr>
            <xdr:cNvPr id="2065" name="Option Button 17" descr="なし&#10;"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110</xdr:row>
          <xdr:rowOff>38100</xdr:rowOff>
        </xdr:from>
        <xdr:to>
          <xdr:col>5</xdr:col>
          <xdr:colOff>0</xdr:colOff>
          <xdr:row>111</xdr:row>
          <xdr:rowOff>0</xdr:rowOff>
        </xdr:to>
        <xdr:sp macro="" textlink="">
          <xdr:nvSpPr>
            <xdr:cNvPr id="2066" name="Group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18</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110</xdr:row>
          <xdr:rowOff>88900</xdr:rowOff>
        </xdr:from>
        <xdr:to>
          <xdr:col>3</xdr:col>
          <xdr:colOff>609600</xdr:colOff>
          <xdr:row>110</xdr:row>
          <xdr:rowOff>469900</xdr:rowOff>
        </xdr:to>
        <xdr:sp macro="" textlink="">
          <xdr:nvSpPr>
            <xdr:cNvPr id="2067" name="Option Button 19" descr="なし&#10;"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88900</xdr:rowOff>
        </xdr:from>
        <xdr:to>
          <xdr:col>4</xdr:col>
          <xdr:colOff>571500</xdr:colOff>
          <xdr:row>110</xdr:row>
          <xdr:rowOff>469900</xdr:rowOff>
        </xdr:to>
        <xdr:sp macro="" textlink="">
          <xdr:nvSpPr>
            <xdr:cNvPr id="2070" name="Option Button 22" descr="なし&#10;"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111</xdr:row>
          <xdr:rowOff>38100</xdr:rowOff>
        </xdr:from>
        <xdr:to>
          <xdr:col>5</xdr:col>
          <xdr:colOff>0</xdr:colOff>
          <xdr:row>112</xdr:row>
          <xdr:rowOff>0</xdr:rowOff>
        </xdr:to>
        <xdr:sp macro="" textlink="">
          <xdr:nvSpPr>
            <xdr:cNvPr id="2071" name="Group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23</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111</xdr:row>
          <xdr:rowOff>101600</xdr:rowOff>
        </xdr:from>
        <xdr:to>
          <xdr:col>3</xdr:col>
          <xdr:colOff>622300</xdr:colOff>
          <xdr:row>111</xdr:row>
          <xdr:rowOff>482600</xdr:rowOff>
        </xdr:to>
        <xdr:sp macro="" textlink="">
          <xdr:nvSpPr>
            <xdr:cNvPr id="2072" name="Option Button 24" descr="なし&#10;"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101600</xdr:rowOff>
        </xdr:from>
        <xdr:to>
          <xdr:col>4</xdr:col>
          <xdr:colOff>571500</xdr:colOff>
          <xdr:row>111</xdr:row>
          <xdr:rowOff>482600</xdr:rowOff>
        </xdr:to>
        <xdr:sp macro="" textlink="">
          <xdr:nvSpPr>
            <xdr:cNvPr id="2073" name="Option Button 25" descr="なし&#10;"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215900</xdr:rowOff>
        </xdr:from>
        <xdr:to>
          <xdr:col>3</xdr:col>
          <xdr:colOff>571500</xdr:colOff>
          <xdr:row>114</xdr:row>
          <xdr:rowOff>38100</xdr:rowOff>
        </xdr:to>
        <xdr:sp macro="" textlink="">
          <xdr:nvSpPr>
            <xdr:cNvPr id="2074" name="Check Box 26" descr="なし&#10;"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切迫流産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112</xdr:row>
          <xdr:rowOff>215900</xdr:rowOff>
        </xdr:from>
        <xdr:to>
          <xdr:col>4</xdr:col>
          <xdr:colOff>749300</xdr:colOff>
          <xdr:row>114</xdr:row>
          <xdr:rowOff>38100</xdr:rowOff>
        </xdr:to>
        <xdr:sp macro="" textlink="">
          <xdr:nvSpPr>
            <xdr:cNvPr id="2075" name="Check Box 27" descr="なし&#10;"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切迫早産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112</xdr:row>
          <xdr:rowOff>215900</xdr:rowOff>
        </xdr:from>
        <xdr:to>
          <xdr:col>6</xdr:col>
          <xdr:colOff>0</xdr:colOff>
          <xdr:row>114</xdr:row>
          <xdr:rowOff>38100</xdr:rowOff>
        </xdr:to>
        <xdr:sp macro="" textlink="">
          <xdr:nvSpPr>
            <xdr:cNvPr id="2076" name="Check Box 28" descr="なし&#10;"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妊娠高血圧症候群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368300</xdr:colOff>
          <xdr:row>112</xdr:row>
          <xdr:rowOff>215900</xdr:rowOff>
        </xdr:from>
        <xdr:to>
          <xdr:col>7</xdr:col>
          <xdr:colOff>939800</xdr:colOff>
          <xdr:row>114</xdr:row>
          <xdr:rowOff>38100</xdr:rowOff>
        </xdr:to>
        <xdr:sp macro="" textlink="">
          <xdr:nvSpPr>
            <xdr:cNvPr id="2077" name="Check Box 29" descr="なし&#10;"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1300" b="0" i="0" u="none" strike="noStrike" baseline="0">
                  <a:solidFill>
                    <a:srgbClr val="000000"/>
                  </a:solidFill>
                  <a:latin typeface="Lucida Grande" charset="0"/>
                  <a:cs typeface="Lucida Grande" charset="0"/>
                </a:rPr>
                <a:t>HELLP</a:t>
              </a:r>
              <a:r>
                <a:rPr lang="ja-JP" altLang="en-US" sz="1300" b="0" i="0" u="none" strike="noStrike" baseline="0">
                  <a:solidFill>
                    <a:srgbClr val="000000"/>
                  </a:solidFill>
                  <a:latin typeface="游ゴシック" charset="-128"/>
                  <a:ea typeface="游ゴシック" charset="-128"/>
                  <a:cs typeface="Lucida Grande" charset="0"/>
                </a:rPr>
                <a:t>症候群</a:t>
              </a:r>
              <a:endParaRPr lang="ja-JP" altLang="en-US" sz="1300" b="0" i="0" u="none" strike="noStrike" baseline="0">
                <a:solidFill>
                  <a:srgbClr val="000000"/>
                </a:solidFill>
                <a:latin typeface="游ゴシック" charset="-128"/>
                <a:ea typeface="游ゴシック" charset="-128"/>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203200</xdr:rowOff>
        </xdr:from>
        <xdr:to>
          <xdr:col>3</xdr:col>
          <xdr:colOff>571500</xdr:colOff>
          <xdr:row>115</xdr:row>
          <xdr:rowOff>25400</xdr:rowOff>
        </xdr:to>
        <xdr:sp macro="" textlink="">
          <xdr:nvSpPr>
            <xdr:cNvPr id="2078" name="Check Box 30" descr="なし&#1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急性妊娠脂肪肝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774700</xdr:colOff>
          <xdr:row>113</xdr:row>
          <xdr:rowOff>203200</xdr:rowOff>
        </xdr:from>
        <xdr:to>
          <xdr:col>5</xdr:col>
          <xdr:colOff>393700</xdr:colOff>
          <xdr:row>115</xdr:row>
          <xdr:rowOff>25400</xdr:rowOff>
        </xdr:to>
        <xdr:sp macro="" textlink="">
          <xdr:nvSpPr>
            <xdr:cNvPr id="2079" name="Check Box 31" descr="なし&#10;"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常位胎盤早期剥離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113</xdr:row>
          <xdr:rowOff>203200</xdr:rowOff>
        </xdr:from>
        <xdr:to>
          <xdr:col>7</xdr:col>
          <xdr:colOff>431800</xdr:colOff>
          <xdr:row>115</xdr:row>
          <xdr:rowOff>25400</xdr:rowOff>
        </xdr:to>
        <xdr:sp macro="" textlink="">
          <xdr:nvSpPr>
            <xdr:cNvPr id="2080" name="Check Box 32" descr="なし&#10;"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胎児発育不全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113</xdr:row>
          <xdr:rowOff>203200</xdr:rowOff>
        </xdr:from>
        <xdr:to>
          <xdr:col>9</xdr:col>
          <xdr:colOff>0</xdr:colOff>
          <xdr:row>115</xdr:row>
          <xdr:rowOff>25400</xdr:rowOff>
        </xdr:to>
        <xdr:sp macro="" textlink="">
          <xdr:nvSpPr>
            <xdr:cNvPr id="2081" name="Check Box 33" descr="なし&#10;"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臨床的</a:t>
              </a:r>
              <a:r>
                <a:rPr lang="ja-JP" altLang="en-US" sz="1300" b="0" i="0" u="none" strike="noStrike" baseline="0">
                  <a:solidFill>
                    <a:srgbClr val="000000"/>
                  </a:solidFill>
                  <a:latin typeface="Lucida Grande" charset="0"/>
                  <a:ea typeface="游ゴシック" charset="-128"/>
                  <a:cs typeface="Lucida Grande" charset="0"/>
                </a:rPr>
                <a:t>CAM</a:t>
              </a:r>
              <a:endParaRPr lang="ja-JP" altLang="en-US" sz="1300" b="0" i="0" u="none" strike="noStrike" baseline="0">
                <a:solidFill>
                  <a:srgbClr val="000000"/>
                </a:solidFill>
                <a:latin typeface="Lucida Grande" charset="0"/>
                <a:cs typeface="Lucida Grande" charset="0"/>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215900</xdr:rowOff>
        </xdr:from>
        <xdr:to>
          <xdr:col>3</xdr:col>
          <xdr:colOff>571500</xdr:colOff>
          <xdr:row>116</xdr:row>
          <xdr:rowOff>38100</xdr:rowOff>
        </xdr:to>
        <xdr:sp macro="" textlink="">
          <xdr:nvSpPr>
            <xdr:cNvPr id="2082" name="Check Box 34" descr="なし&#10;"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羊水過多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114</xdr:row>
          <xdr:rowOff>215900</xdr:rowOff>
        </xdr:from>
        <xdr:to>
          <xdr:col>4</xdr:col>
          <xdr:colOff>749300</xdr:colOff>
          <xdr:row>116</xdr:row>
          <xdr:rowOff>38100</xdr:rowOff>
        </xdr:to>
        <xdr:sp macro="" textlink="">
          <xdr:nvSpPr>
            <xdr:cNvPr id="2083" name="Check Box 35" descr="なし&#10;"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羊水過少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114</xdr:row>
          <xdr:rowOff>215900</xdr:rowOff>
        </xdr:from>
        <xdr:to>
          <xdr:col>6</xdr:col>
          <xdr:colOff>0</xdr:colOff>
          <xdr:row>116</xdr:row>
          <xdr:rowOff>38100</xdr:rowOff>
        </xdr:to>
        <xdr:sp macro="" textlink="">
          <xdr:nvSpPr>
            <xdr:cNvPr id="2084" name="Check Box 36" descr="なし&#10;"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産科</a:t>
              </a:r>
              <a:r>
                <a:rPr lang="ja-JP" altLang="en-US" sz="1300" b="0" i="0" u="none" strike="noStrike" baseline="0">
                  <a:solidFill>
                    <a:srgbClr val="000000"/>
                  </a:solidFill>
                  <a:latin typeface="Lucida Grande" charset="0"/>
                  <a:ea typeface="游ゴシック" charset="-128"/>
                  <a:cs typeface="Lucida Grande" charset="0"/>
                </a:rPr>
                <a:t>DIC</a:t>
              </a: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584200</xdr:colOff>
          <xdr:row>114</xdr:row>
          <xdr:rowOff>215900</xdr:rowOff>
        </xdr:from>
        <xdr:to>
          <xdr:col>7</xdr:col>
          <xdr:colOff>203200</xdr:colOff>
          <xdr:row>116</xdr:row>
          <xdr:rowOff>38100</xdr:rowOff>
        </xdr:to>
        <xdr:sp macro="" textlink="">
          <xdr:nvSpPr>
            <xdr:cNvPr id="2085" name="Check Box 37" descr="なし&#10;"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血栓塞栓症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215900</xdr:rowOff>
        </xdr:from>
        <xdr:to>
          <xdr:col>4</xdr:col>
          <xdr:colOff>673100</xdr:colOff>
          <xdr:row>117</xdr:row>
          <xdr:rowOff>38100</xdr:rowOff>
        </xdr:to>
        <xdr:sp macro="" textlink="">
          <xdr:nvSpPr>
            <xdr:cNvPr id="2086" name="Check Box 38" descr="なし&#10;"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その他《以下に詳細を記載》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112</xdr:row>
          <xdr:rowOff>152400</xdr:rowOff>
        </xdr:from>
        <xdr:to>
          <xdr:col>1</xdr:col>
          <xdr:colOff>977900</xdr:colOff>
          <xdr:row>116</xdr:row>
          <xdr:rowOff>177800</xdr:rowOff>
        </xdr:to>
        <xdr:sp macro="" textlink="">
          <xdr:nvSpPr>
            <xdr:cNvPr id="2087" name="Group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39</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113</xdr:row>
          <xdr:rowOff>63500</xdr:rowOff>
        </xdr:from>
        <xdr:to>
          <xdr:col>1</xdr:col>
          <xdr:colOff>0</xdr:colOff>
          <xdr:row>114</xdr:row>
          <xdr:rowOff>190500</xdr:rowOff>
        </xdr:to>
        <xdr:sp macro="" textlink="">
          <xdr:nvSpPr>
            <xdr:cNvPr id="2089" name="Option Button 41" descr="なし&#10;"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ja-JP" altLang="en-US" sz="1500" b="0" i="0" u="none" strike="noStrike" baseline="0">
                  <a:solidFill>
                    <a:srgbClr val="000000"/>
                  </a:solidFill>
                  <a:latin typeface="Yu Gothic"/>
                  <a:ea typeface="Yu Gothic"/>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114</xdr:row>
          <xdr:rowOff>63500</xdr:rowOff>
        </xdr:from>
        <xdr:to>
          <xdr:col>1</xdr:col>
          <xdr:colOff>901700</xdr:colOff>
          <xdr:row>115</xdr:row>
          <xdr:rowOff>190500</xdr:rowOff>
        </xdr:to>
        <xdr:sp macro="" textlink="">
          <xdr:nvSpPr>
            <xdr:cNvPr id="2090" name="Option Button 42" descr="なし&#10;"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ja-JP" altLang="en-US" sz="1500" b="0" i="0" u="none" strike="noStrike" baseline="0">
                  <a:solidFill>
                    <a:srgbClr val="000000"/>
                  </a:solidFill>
                  <a:latin typeface="Yu Gothic"/>
                  <a:ea typeface="Yu Gothic"/>
                </a:rPr>
                <a:t>あり（詳細を記載→）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17</xdr:row>
          <xdr:rowOff>50800</xdr:rowOff>
        </xdr:from>
        <xdr:to>
          <xdr:col>2</xdr:col>
          <xdr:colOff>774700</xdr:colOff>
          <xdr:row>17</xdr:row>
          <xdr:rowOff>431800</xdr:rowOff>
        </xdr:to>
        <xdr:sp macro="" textlink="">
          <xdr:nvSpPr>
            <xdr:cNvPr id="2091" name="Option Button 43" descr="なし&#10;"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50800</xdr:rowOff>
        </xdr:from>
        <xdr:to>
          <xdr:col>11</xdr:col>
          <xdr:colOff>190500</xdr:colOff>
          <xdr:row>17</xdr:row>
          <xdr:rowOff>431800</xdr:rowOff>
        </xdr:to>
        <xdr:sp macro="" textlink="">
          <xdr:nvSpPr>
            <xdr:cNvPr id="2092" name="Option Button 44" descr="なし&#10;"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a:t>
              </a:r>
              <a:r>
                <a:rPr lang="ja-JP" altLang="en-US" sz="1300" b="0" i="0" u="none" strike="noStrike" baseline="0">
                  <a:solidFill>
                    <a:srgbClr val="000000"/>
                  </a:solidFill>
                  <a:latin typeface="Lucida Grande" charset="0"/>
                  <a:ea typeface="游ゴシック" charset="-128"/>
                  <a:cs typeface="Lucida Grande" charset="0"/>
                </a:rPr>
                <a:t>… </a:t>
              </a:r>
              <a:r>
                <a:rPr lang="ja-JP" altLang="en-US" sz="1300" b="0" i="0" u="none" strike="noStrike" baseline="0">
                  <a:solidFill>
                    <a:srgbClr val="000000"/>
                  </a:solidFill>
                  <a:latin typeface="游ゴシック" charset="-128"/>
                  <a:ea typeface="游ゴシック" charset="-128"/>
                  <a:cs typeface="Lucida Grande" charset="0"/>
                </a:rPr>
                <a:t>入室状況、</a:t>
              </a:r>
              <a:r>
                <a:rPr lang="ja-JP" altLang="en-US" sz="1300" b="0" i="0" u="none" strike="noStrike" baseline="0">
                  <a:solidFill>
                    <a:srgbClr val="000000"/>
                  </a:solidFill>
                  <a:latin typeface="Lucida Grande" charset="0"/>
                  <a:ea typeface="游ゴシック" charset="-128"/>
                  <a:cs typeface="Lucida Grande" charset="0"/>
                </a:rPr>
                <a:t>COVID-19</a:t>
              </a:r>
              <a:r>
                <a:rPr lang="ja-JP" altLang="en-US" sz="1300" b="0" i="0" u="none" strike="noStrike" baseline="0">
                  <a:solidFill>
                    <a:srgbClr val="000000"/>
                  </a:solidFill>
                  <a:latin typeface="游ゴシック" charset="-128"/>
                  <a:ea typeface="游ゴシック" charset="-128"/>
                  <a:cs typeface="Lucida Grande" charset="0"/>
                </a:rPr>
                <a:t>悪化のためか産後出血など他の理由によるものかなど詳細を下に記入して下さい</a:t>
              </a:r>
              <a:endParaRPr lang="ja-JP" altLang="en-US" sz="1300" b="0" i="0" u="none" strike="noStrike" baseline="0">
                <a:solidFill>
                  <a:srgbClr val="000000"/>
                </a:solidFill>
                <a:latin typeface="游ゴシック" charset="-128"/>
                <a:ea typeface="游ゴシック"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69</xdr:row>
          <xdr:rowOff>38100</xdr:rowOff>
        </xdr:from>
        <xdr:to>
          <xdr:col>3</xdr:col>
          <xdr:colOff>914400</xdr:colOff>
          <xdr:row>69</xdr:row>
          <xdr:rowOff>419100</xdr:rowOff>
        </xdr:to>
        <xdr:sp macro="" textlink="">
          <xdr:nvSpPr>
            <xdr:cNvPr id="2093" name="Option Button 45" descr="なし&#10;"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69</xdr:row>
          <xdr:rowOff>38100</xdr:rowOff>
        </xdr:from>
        <xdr:to>
          <xdr:col>7</xdr:col>
          <xdr:colOff>1016000</xdr:colOff>
          <xdr:row>69</xdr:row>
          <xdr:rowOff>419100</xdr:rowOff>
        </xdr:to>
        <xdr:sp macro="" textlink="">
          <xdr:nvSpPr>
            <xdr:cNvPr id="2094" name="Option Button 46" descr="なし&#10;"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a:t>
              </a:r>
              <a:r>
                <a:rPr lang="ja-JP" altLang="en-US" sz="1300" b="0" i="0" u="none" strike="noStrike" baseline="0">
                  <a:solidFill>
                    <a:srgbClr val="000000"/>
                  </a:solidFill>
                  <a:latin typeface="Lucida Grande" charset="0"/>
                  <a:ea typeface="游ゴシック" charset="-128"/>
                  <a:cs typeface="Lucida Grande" charset="0"/>
                </a:rPr>
                <a:t> … </a:t>
              </a:r>
              <a:r>
                <a:rPr lang="ja-JP" altLang="en-US" sz="1300" b="0" i="0" u="none" strike="noStrike" baseline="0">
                  <a:solidFill>
                    <a:srgbClr val="000000"/>
                  </a:solidFill>
                  <a:latin typeface="游ゴシック" charset="-128"/>
                  <a:ea typeface="游ゴシック" charset="-128"/>
                  <a:cs typeface="Lucida Grande" charset="0"/>
                </a:rPr>
                <a:t>最も悪いときの所見を記載下さい</a:t>
              </a:r>
              <a:r>
                <a:rPr lang="ja-JP" altLang="en-US" sz="1300" b="0" i="0" u="none" strike="noStrike" baseline="0">
                  <a:solidFill>
                    <a:srgbClr val="000000"/>
                  </a:solidFill>
                  <a:latin typeface="Lucida Grande" charset="0"/>
                  <a:ea typeface="游ゴシック" charset="-128"/>
                  <a:cs typeface="Lucida Grande" charset="0"/>
                </a:rPr>
                <a:t>→</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1016000</xdr:colOff>
          <xdr:row>68</xdr:row>
          <xdr:rowOff>241300</xdr:rowOff>
        </xdr:from>
        <xdr:to>
          <xdr:col>8</xdr:col>
          <xdr:colOff>0</xdr:colOff>
          <xdr:row>70</xdr:row>
          <xdr:rowOff>12700</xdr:rowOff>
        </xdr:to>
        <xdr:sp macro="" textlink="">
          <xdr:nvSpPr>
            <xdr:cNvPr id="2100" name="Group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1752600</xdr:colOff>
          <xdr:row>15</xdr:row>
          <xdr:rowOff>152400</xdr:rowOff>
        </xdr:from>
        <xdr:to>
          <xdr:col>13</xdr:col>
          <xdr:colOff>558800</xdr:colOff>
          <xdr:row>18</xdr:row>
          <xdr:rowOff>165100</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114</xdr:row>
          <xdr:rowOff>190500</xdr:rowOff>
        </xdr:from>
        <xdr:to>
          <xdr:col>8</xdr:col>
          <xdr:colOff>508000</xdr:colOff>
          <xdr:row>116</xdr:row>
          <xdr:rowOff>50800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a:ea typeface="Yu Gothic"/>
                </a:rPr>
                <a:t>GDM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122</xdr:row>
          <xdr:rowOff>25400</xdr:rowOff>
        </xdr:from>
        <xdr:to>
          <xdr:col>9</xdr:col>
          <xdr:colOff>0</xdr:colOff>
          <xdr:row>123</xdr:row>
          <xdr:rowOff>12700</xdr:rowOff>
        </xdr:to>
        <xdr:sp macro="" textlink="">
          <xdr:nvSpPr>
            <xdr:cNvPr id="2105" name="Group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57</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122</xdr:row>
          <xdr:rowOff>101600</xdr:rowOff>
        </xdr:from>
        <xdr:to>
          <xdr:col>3</xdr:col>
          <xdr:colOff>101600</xdr:colOff>
          <xdr:row>123</xdr:row>
          <xdr:rowOff>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軽症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122</xdr:row>
          <xdr:rowOff>101600</xdr:rowOff>
        </xdr:from>
        <xdr:to>
          <xdr:col>4</xdr:col>
          <xdr:colOff>0</xdr:colOff>
          <xdr:row>123</xdr:row>
          <xdr:rowOff>0</xdr:rowOff>
        </xdr:to>
        <xdr:sp macro="" textlink="">
          <xdr:nvSpPr>
            <xdr:cNvPr id="2107" name="Option Button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中等症</a:t>
              </a:r>
              <a:r>
                <a:rPr lang="ja-JP" altLang="en-US" sz="1300" b="0" i="0" u="none" strike="noStrike" baseline="0">
                  <a:solidFill>
                    <a:srgbClr val="000000"/>
                  </a:solidFill>
                  <a:latin typeface="Lucida Grande" charset="0"/>
                  <a:ea typeface="游ゴシック" charset="-128"/>
                  <a:cs typeface="Lucida Grande" charset="0"/>
                </a:rPr>
                <a:t> I</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122</xdr:row>
          <xdr:rowOff>101600</xdr:rowOff>
        </xdr:from>
        <xdr:to>
          <xdr:col>5</xdr:col>
          <xdr:colOff>0</xdr:colOff>
          <xdr:row>123</xdr:row>
          <xdr:rowOff>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中等症</a:t>
              </a:r>
              <a:r>
                <a:rPr lang="ja-JP" altLang="en-US" sz="1300" b="0" i="0" u="none" strike="noStrike" baseline="0">
                  <a:solidFill>
                    <a:srgbClr val="000000"/>
                  </a:solidFill>
                  <a:latin typeface="Lucida Grande" charset="0"/>
                  <a:ea typeface="游ゴシック" charset="-128"/>
                  <a:cs typeface="Lucida Grande" charset="0"/>
                </a:rPr>
                <a:t> II</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122</xdr:row>
          <xdr:rowOff>101600</xdr:rowOff>
        </xdr:from>
        <xdr:to>
          <xdr:col>6</xdr:col>
          <xdr:colOff>0</xdr:colOff>
          <xdr:row>123</xdr:row>
          <xdr:rowOff>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重症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123</xdr:row>
          <xdr:rowOff>0</xdr:rowOff>
        </xdr:from>
        <xdr:to>
          <xdr:col>9</xdr:col>
          <xdr:colOff>0</xdr:colOff>
          <xdr:row>124</xdr:row>
          <xdr:rowOff>0</xdr:rowOff>
        </xdr:to>
        <xdr:sp macro="" textlink="">
          <xdr:nvSpPr>
            <xdr:cNvPr id="2115" name="Group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57</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123</xdr:row>
          <xdr:rowOff>76200</xdr:rowOff>
        </xdr:from>
        <xdr:to>
          <xdr:col>3</xdr:col>
          <xdr:colOff>101600</xdr:colOff>
          <xdr:row>123</xdr:row>
          <xdr:rowOff>469900</xdr:rowOff>
        </xdr:to>
        <xdr:sp macro="" textlink="">
          <xdr:nvSpPr>
            <xdr:cNvPr id="2116" name="Option Button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軽症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123</xdr:row>
          <xdr:rowOff>76200</xdr:rowOff>
        </xdr:from>
        <xdr:to>
          <xdr:col>4</xdr:col>
          <xdr:colOff>0</xdr:colOff>
          <xdr:row>123</xdr:row>
          <xdr:rowOff>469900</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中等症</a:t>
              </a:r>
              <a:r>
                <a:rPr lang="ja-JP" altLang="en-US" sz="1300" b="0" i="0" u="none" strike="noStrike" baseline="0">
                  <a:solidFill>
                    <a:srgbClr val="000000"/>
                  </a:solidFill>
                  <a:latin typeface="Lucida Grande" charset="0"/>
                  <a:ea typeface="游ゴシック" charset="-128"/>
                  <a:cs typeface="Lucida Grande" charset="0"/>
                </a:rPr>
                <a:t> I</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123</xdr:row>
          <xdr:rowOff>76200</xdr:rowOff>
        </xdr:from>
        <xdr:to>
          <xdr:col>5</xdr:col>
          <xdr:colOff>0</xdr:colOff>
          <xdr:row>123</xdr:row>
          <xdr:rowOff>469900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中等症</a:t>
              </a:r>
              <a:r>
                <a:rPr lang="ja-JP" altLang="en-US" sz="1300" b="0" i="0" u="none" strike="noStrike" baseline="0">
                  <a:solidFill>
                    <a:srgbClr val="000000"/>
                  </a:solidFill>
                  <a:latin typeface="Lucida Grande" charset="0"/>
                  <a:ea typeface="游ゴシック" charset="-128"/>
                  <a:cs typeface="Lucida Grande" charset="0"/>
                </a:rPr>
                <a:t> II</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123</xdr:row>
          <xdr:rowOff>76200</xdr:rowOff>
        </xdr:from>
        <xdr:to>
          <xdr:col>6</xdr:col>
          <xdr:colOff>0</xdr:colOff>
          <xdr:row>123</xdr:row>
          <xdr:rowOff>469900</xdr:rowOff>
        </xdr:to>
        <xdr:sp macro="" textlink="">
          <xdr:nvSpPr>
            <xdr:cNvPr id="2119" name="Option Button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重症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70</xdr:row>
          <xdr:rowOff>50800</xdr:rowOff>
        </xdr:from>
        <xdr:to>
          <xdr:col>3</xdr:col>
          <xdr:colOff>914400</xdr:colOff>
          <xdr:row>70</xdr:row>
          <xdr:rowOff>431800</xdr:rowOff>
        </xdr:to>
        <xdr:sp macro="" textlink="">
          <xdr:nvSpPr>
            <xdr:cNvPr id="2132" name="Option Button 84" descr="なし&#10;"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70</xdr:row>
          <xdr:rowOff>50800</xdr:rowOff>
        </xdr:from>
        <xdr:to>
          <xdr:col>7</xdr:col>
          <xdr:colOff>1016000</xdr:colOff>
          <xdr:row>70</xdr:row>
          <xdr:rowOff>431800</xdr:rowOff>
        </xdr:to>
        <xdr:sp macro="" textlink="">
          <xdr:nvSpPr>
            <xdr:cNvPr id="2133" name="Option Button 85" descr="なし&#10;"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a:t>
              </a:r>
              <a:r>
                <a:rPr lang="ja-JP" altLang="en-US" sz="1300" b="0" i="0" u="none" strike="noStrike" baseline="0">
                  <a:solidFill>
                    <a:srgbClr val="000000"/>
                  </a:solidFill>
                  <a:latin typeface="Lucida Grande" charset="0"/>
                  <a:ea typeface="游ゴシック" charset="-128"/>
                  <a:cs typeface="Lucida Grande" charset="0"/>
                </a:rPr>
                <a:t> … </a:t>
              </a:r>
              <a:r>
                <a:rPr lang="ja-JP" altLang="en-US" sz="1300" b="0" i="0" u="none" strike="noStrike" baseline="0">
                  <a:solidFill>
                    <a:srgbClr val="000000"/>
                  </a:solidFill>
                  <a:latin typeface="游ゴシック" charset="-128"/>
                  <a:ea typeface="游ゴシック" charset="-128"/>
                  <a:cs typeface="Lucida Grande" charset="0"/>
                </a:rPr>
                <a:t>最も悪いときの所見を記載下さい</a:t>
              </a:r>
              <a:r>
                <a:rPr lang="ja-JP" altLang="en-US" sz="1300" b="0" i="0" u="none" strike="noStrike" baseline="0">
                  <a:solidFill>
                    <a:srgbClr val="000000"/>
                  </a:solidFill>
                  <a:latin typeface="Lucida Grande" charset="0"/>
                  <a:ea typeface="游ゴシック" charset="-128"/>
                  <a:cs typeface="Lucida Grande" charset="0"/>
                </a:rPr>
                <a:t>→</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1016000</xdr:colOff>
          <xdr:row>70</xdr:row>
          <xdr:rowOff>0</xdr:rowOff>
        </xdr:from>
        <xdr:to>
          <xdr:col>8</xdr:col>
          <xdr:colOff>0</xdr:colOff>
          <xdr:row>71</xdr:row>
          <xdr:rowOff>38100</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907830</xdr:colOff>
          <xdr:row>108</xdr:row>
          <xdr:rowOff>54740</xdr:rowOff>
        </xdr:from>
        <xdr:to>
          <xdr:col>11</xdr:col>
          <xdr:colOff>240861</xdr:colOff>
          <xdr:row>108</xdr:row>
          <xdr:rowOff>492672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9962930" y="32122240"/>
              <a:ext cx="2419131" cy="437932"/>
              <a:chOff x="11910821" y="36271637"/>
              <a:chExt cx="2420445" cy="437932"/>
            </a:xfrm>
          </xdr:grpSpPr>
          <xdr:sp macro="" textlink="">
            <xdr:nvSpPr>
              <xdr:cNvPr id="2140" name="Option Button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12141638" y="36297038"/>
                <a:ext cx="1029138" cy="377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sp macro="" textlink="">
            <xdr:nvSpPr>
              <xdr:cNvPr id="2141" name="Option Button 93" descr="あり"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13170776" y="36297038"/>
                <a:ext cx="1029138" cy="377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a:t>
                </a:r>
              </a:p>
            </xdr:txBody>
          </xdr:sp>
          <xdr:sp macro="" textlink="">
            <xdr:nvSpPr>
              <xdr:cNvPr id="2142" name="Group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11910821" y="36271637"/>
                <a:ext cx="2420445" cy="437932"/>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94</a:t>
                </a:r>
                <a:endParaRPr lang="ja-JP" altLang="en-US" sz="1300" b="0" i="0" u="none" strike="noStrike" baseline="0">
                  <a:solidFill>
                    <a:srgbClr val="000000"/>
                  </a:solidFill>
                  <a:latin typeface="Lucida Grande" charset="0"/>
                  <a:cs typeface="Lucida Grande" charset="0"/>
                </a:endParaRP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907830</xdr:colOff>
          <xdr:row>109</xdr:row>
          <xdr:rowOff>65688</xdr:rowOff>
        </xdr:from>
        <xdr:to>
          <xdr:col>11</xdr:col>
          <xdr:colOff>240861</xdr:colOff>
          <xdr:row>109</xdr:row>
          <xdr:rowOff>503620</xdr:rowOff>
        </xdr:to>
        <xdr:grpSp>
          <xdr:nvGrpSpPr>
            <xdr:cNvPr id="73" name="グループ化 72">
              <a:extLst>
                <a:ext uri="{FF2B5EF4-FFF2-40B4-BE49-F238E27FC236}">
                  <a16:creationId xmlns:a16="http://schemas.microsoft.com/office/drawing/2014/main" id="{00000000-0008-0000-0100-000049000000}"/>
                </a:ext>
              </a:extLst>
            </xdr:cNvPr>
            <xdr:cNvGrpSpPr/>
          </xdr:nvGrpSpPr>
          <xdr:grpSpPr>
            <a:xfrm>
              <a:off x="9962930" y="32653888"/>
              <a:ext cx="2419131" cy="437932"/>
              <a:chOff x="11910821" y="36271637"/>
              <a:chExt cx="2420445" cy="437932"/>
            </a:xfrm>
          </xdr:grpSpPr>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12141638" y="36297038"/>
                <a:ext cx="1029138" cy="377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sp macro="" textlink="">
            <xdr:nvSpPr>
              <xdr:cNvPr id="2144" name="Option Button 96" descr="あり"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13170776" y="36297038"/>
                <a:ext cx="1029138" cy="377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a:t>
                </a:r>
              </a:p>
            </xdr:txBody>
          </xdr:sp>
          <xdr:sp macro="" textlink="">
            <xdr:nvSpPr>
              <xdr:cNvPr id="2145" name="Group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11910821" y="36271637"/>
                <a:ext cx="2420445" cy="437932"/>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94</a:t>
                </a:r>
                <a:endParaRPr lang="ja-JP" altLang="en-US" sz="1300" b="0" i="0" u="none" strike="noStrike" baseline="0">
                  <a:solidFill>
                    <a:srgbClr val="000000"/>
                  </a:solidFill>
                  <a:latin typeface="Lucida Grande" charset="0"/>
                  <a:cs typeface="Lucida Grande" charset="0"/>
                </a:endParaRP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907830</xdr:colOff>
          <xdr:row>110</xdr:row>
          <xdr:rowOff>87586</xdr:rowOff>
        </xdr:from>
        <xdr:to>
          <xdr:col>11</xdr:col>
          <xdr:colOff>240861</xdr:colOff>
          <xdr:row>111</xdr:row>
          <xdr:rowOff>0</xdr:rowOff>
        </xdr:to>
        <xdr:grpSp>
          <xdr:nvGrpSpPr>
            <xdr:cNvPr id="77" name="グループ化 76">
              <a:extLst>
                <a:ext uri="{FF2B5EF4-FFF2-40B4-BE49-F238E27FC236}">
                  <a16:creationId xmlns:a16="http://schemas.microsoft.com/office/drawing/2014/main" id="{00000000-0008-0000-0100-00004D000000}"/>
                </a:ext>
              </a:extLst>
            </xdr:cNvPr>
            <xdr:cNvGrpSpPr/>
          </xdr:nvGrpSpPr>
          <xdr:grpSpPr>
            <a:xfrm>
              <a:off x="9962930" y="33196486"/>
              <a:ext cx="2419131" cy="433114"/>
              <a:chOff x="11910821" y="36271266"/>
              <a:chExt cx="2420445" cy="437932"/>
            </a:xfrm>
          </xdr:grpSpPr>
          <xdr:sp macro="" textlink="">
            <xdr:nvSpPr>
              <xdr:cNvPr id="2146" name="Option Button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12141638" y="36297038"/>
                <a:ext cx="1029138" cy="377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sp macro="" textlink="">
            <xdr:nvSpPr>
              <xdr:cNvPr id="2147" name="Option Button 99" descr="あり"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13170776" y="36297038"/>
                <a:ext cx="1029138" cy="377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a:t>
                </a:r>
              </a:p>
            </xdr:txBody>
          </xdr:sp>
          <xdr:sp macro="" textlink="">
            <xdr:nvSpPr>
              <xdr:cNvPr id="2148" name="Group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11910821" y="36271266"/>
                <a:ext cx="2420445" cy="437932"/>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94</a:t>
                </a:r>
                <a:endParaRPr lang="ja-JP" altLang="en-US" sz="1300" b="0" i="0" u="none" strike="noStrike" baseline="0">
                  <a:solidFill>
                    <a:srgbClr val="000000"/>
                  </a:solidFill>
                  <a:latin typeface="Lucida Grande" charset="0"/>
                  <a:cs typeface="Lucida Grande" charset="0"/>
                </a:endParaRP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907830</xdr:colOff>
          <xdr:row>111</xdr:row>
          <xdr:rowOff>87585</xdr:rowOff>
        </xdr:from>
        <xdr:to>
          <xdr:col>11</xdr:col>
          <xdr:colOff>240861</xdr:colOff>
          <xdr:row>112</xdr:row>
          <xdr:rowOff>0</xdr:rowOff>
        </xdr:to>
        <xdr:grpSp>
          <xdr:nvGrpSpPr>
            <xdr:cNvPr id="81" name="グループ化 80">
              <a:extLst>
                <a:ext uri="{FF2B5EF4-FFF2-40B4-BE49-F238E27FC236}">
                  <a16:creationId xmlns:a16="http://schemas.microsoft.com/office/drawing/2014/main" id="{00000000-0008-0000-0100-000051000000}"/>
                </a:ext>
              </a:extLst>
            </xdr:cNvPr>
            <xdr:cNvGrpSpPr/>
          </xdr:nvGrpSpPr>
          <xdr:grpSpPr>
            <a:xfrm>
              <a:off x="9962930" y="33717185"/>
              <a:ext cx="2419131" cy="433115"/>
              <a:chOff x="11910821" y="36272085"/>
              <a:chExt cx="2420445" cy="437931"/>
            </a:xfrm>
          </xdr:grpSpPr>
          <xdr:sp macro="" textlink="">
            <xdr:nvSpPr>
              <xdr:cNvPr id="2149" name="Option Button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12141638" y="36297038"/>
                <a:ext cx="1029138" cy="377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sp macro="" textlink="">
            <xdr:nvSpPr>
              <xdr:cNvPr id="2150" name="Option Button 102" descr="あり"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13170776" y="36297038"/>
                <a:ext cx="1029138" cy="377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a:t>
                </a:r>
              </a:p>
            </xdr:txBody>
          </xdr:sp>
          <xdr:sp macro="" textlink="">
            <xdr:nvSpPr>
              <xdr:cNvPr id="2151" name="Group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11910821" y="36272085"/>
                <a:ext cx="2420445" cy="437931"/>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94</a:t>
                </a:r>
                <a:endParaRPr lang="ja-JP" altLang="en-US" sz="1300" b="0" i="0" u="none" strike="noStrike" baseline="0">
                  <a:solidFill>
                    <a:srgbClr val="000000"/>
                  </a:solidFill>
                  <a:latin typeface="Lucida Grande" charset="0"/>
                  <a:cs typeface="Lucida Grande" charset="0"/>
                </a:endParaRPr>
              </a:p>
            </xdr:txBody>
          </xdr:sp>
        </xdr:grpSp>
        <xdr:clientData/>
      </xdr:twoCellAnchor>
    </mc:Choice>
    <mc:Fallback/>
  </mc:AlternateContent>
  <xdr:oneCellAnchor>
    <xdr:from>
      <xdr:col>10</xdr:col>
      <xdr:colOff>520700</xdr:colOff>
      <xdr:row>17</xdr:row>
      <xdr:rowOff>63500</xdr:rowOff>
    </xdr:from>
    <xdr:ext cx="2721194" cy="500522"/>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633200" y="5867400"/>
          <a:ext cx="2721194" cy="500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0" i="0" u="none" strike="noStrike">
              <a:solidFill>
                <a:srgbClr val="00B050"/>
              </a:solidFill>
              <a:effectLst/>
              <a:latin typeface="+mn-lt"/>
              <a:ea typeface="+mn-ea"/>
              <a:cs typeface="+mn-cs"/>
            </a:rPr>
            <a:t>⇒誤記入の際はセル</a:t>
          </a:r>
          <a:r>
            <a:rPr lang="en-US" altLang="ja-JP" sz="1100" b="0" i="0" u="none" strike="noStrike">
              <a:solidFill>
                <a:srgbClr val="00B050"/>
              </a:solidFill>
              <a:effectLst/>
              <a:latin typeface="+mn-lt"/>
              <a:ea typeface="+mn-ea"/>
              <a:cs typeface="+mn-cs"/>
            </a:rPr>
            <a:t> Q18 (→) </a:t>
          </a:r>
          <a:r>
            <a:rPr lang="ja-JP" altLang="en-US" sz="1100" b="0" i="0" u="none" strike="noStrike">
              <a:solidFill>
                <a:srgbClr val="00B050"/>
              </a:solidFill>
              <a:effectLst/>
              <a:latin typeface="+mn-lt"/>
              <a:ea typeface="+mn-ea"/>
              <a:cs typeface="+mn-cs"/>
            </a:rPr>
            <a:t>に</a:t>
          </a:r>
          <a:r>
            <a:rPr lang="en-US" altLang="ja-JP" sz="1100" b="0" i="0" u="none" strike="noStrike">
              <a:solidFill>
                <a:srgbClr val="00B050"/>
              </a:solidFill>
              <a:effectLst/>
              <a:latin typeface="+mn-lt"/>
              <a:ea typeface="+mn-ea"/>
              <a:cs typeface="+mn-cs"/>
            </a:rPr>
            <a:t>0</a:t>
          </a:r>
          <a:r>
            <a:rPr lang="ja-JP" altLang="en-US" sz="1100" b="0" i="0" u="none" strike="noStrike">
              <a:solidFill>
                <a:srgbClr val="00B050"/>
              </a:solidFill>
              <a:effectLst/>
              <a:latin typeface="+mn-lt"/>
              <a:ea typeface="+mn-ea"/>
              <a:cs typeface="+mn-cs"/>
            </a:rPr>
            <a:t>を入力</a:t>
          </a:r>
          <a:r>
            <a:rPr lang="ja-JP" altLang="en-US">
              <a:solidFill>
                <a:srgbClr val="00B050"/>
              </a:solidFill>
            </a:rPr>
            <a:t> </a:t>
          </a:r>
          <a:endParaRPr kumimoji="1" lang="en-US" altLang="ja-JP" sz="1100">
            <a:solidFill>
              <a:srgbClr val="00B050"/>
            </a:solidFill>
          </a:endParaRPr>
        </a:p>
        <a:p>
          <a:endParaRPr kumimoji="1" lang="ja-JP" altLang="en-US" sz="1100">
            <a:solidFill>
              <a:srgbClr val="00B050"/>
            </a:solidFill>
          </a:endParaRPr>
        </a:p>
      </xdr:txBody>
    </xdr:sp>
    <xdr:clientData/>
  </xdr:oneCellAnchor>
  <xdr:oneCellAnchor>
    <xdr:from>
      <xdr:col>5</xdr:col>
      <xdr:colOff>546100</xdr:colOff>
      <xdr:row>69</xdr:row>
      <xdr:rowOff>215900</xdr:rowOff>
    </xdr:from>
    <xdr:ext cx="2649700" cy="500522"/>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6515100" y="21323300"/>
          <a:ext cx="2649700" cy="500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0" i="0" u="none" strike="noStrike">
              <a:solidFill>
                <a:srgbClr val="00B050"/>
              </a:solidFill>
              <a:effectLst/>
              <a:latin typeface="+mn-lt"/>
              <a:ea typeface="+mn-ea"/>
              <a:cs typeface="+mn-cs"/>
            </a:rPr>
            <a:t>⇒誤記入の際はセル</a:t>
          </a:r>
          <a:r>
            <a:rPr lang="en-US" altLang="ja-JP" sz="1100" b="0" i="0" u="none" strike="noStrike">
              <a:solidFill>
                <a:srgbClr val="00B050"/>
              </a:solidFill>
              <a:effectLst/>
              <a:latin typeface="+mn-lt"/>
              <a:ea typeface="+mn-ea"/>
              <a:cs typeface="+mn-cs"/>
            </a:rPr>
            <a:t> Q70 (→) </a:t>
          </a:r>
          <a:r>
            <a:rPr lang="ja-JP" altLang="en-US" sz="1100" b="0" i="0" u="none" strike="noStrike">
              <a:solidFill>
                <a:srgbClr val="00B050"/>
              </a:solidFill>
              <a:effectLst/>
              <a:latin typeface="+mn-lt"/>
              <a:ea typeface="+mn-ea"/>
              <a:cs typeface="+mn-cs"/>
            </a:rPr>
            <a:t>に</a:t>
          </a:r>
          <a:r>
            <a:rPr lang="en-US" altLang="ja-JP" sz="1100" b="0" i="0" u="none" strike="noStrike">
              <a:solidFill>
                <a:srgbClr val="00B050"/>
              </a:solidFill>
              <a:effectLst/>
              <a:latin typeface="+mn-lt"/>
              <a:ea typeface="+mn-ea"/>
              <a:cs typeface="+mn-cs"/>
            </a:rPr>
            <a:t>0</a:t>
          </a:r>
          <a:r>
            <a:rPr lang="ja-JP" altLang="en-US" sz="1100" b="0" i="0" u="none" strike="noStrike">
              <a:solidFill>
                <a:srgbClr val="00B050"/>
              </a:solidFill>
              <a:effectLst/>
              <a:latin typeface="+mn-lt"/>
              <a:ea typeface="+mn-ea"/>
              <a:cs typeface="+mn-cs"/>
            </a:rPr>
            <a:t>を入力</a:t>
          </a:r>
          <a:r>
            <a:rPr lang="ja-JP" altLang="en-US">
              <a:solidFill>
                <a:srgbClr val="00B050"/>
              </a:solidFill>
            </a:rPr>
            <a:t> </a:t>
          </a:r>
          <a:endParaRPr kumimoji="1" lang="en-US" altLang="ja-JP" sz="1100">
            <a:solidFill>
              <a:srgbClr val="00B050"/>
            </a:solidFill>
          </a:endParaRPr>
        </a:p>
        <a:p>
          <a:endParaRPr kumimoji="1" lang="ja-JP" altLang="en-US" sz="1100">
            <a:solidFill>
              <a:srgbClr val="00B050"/>
            </a:solidFill>
          </a:endParaRPr>
        </a:p>
      </xdr:txBody>
    </xdr:sp>
    <xdr:clientData/>
  </xdr:oneCellAnchor>
  <xdr:oneCellAnchor>
    <xdr:from>
      <xdr:col>5</xdr:col>
      <xdr:colOff>546100</xdr:colOff>
      <xdr:row>70</xdr:row>
      <xdr:rowOff>228600</xdr:rowOff>
    </xdr:from>
    <xdr:ext cx="2649700" cy="500522"/>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515100" y="21793200"/>
          <a:ext cx="2649700" cy="500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0" i="0" u="none" strike="noStrike">
              <a:solidFill>
                <a:srgbClr val="00B050"/>
              </a:solidFill>
              <a:effectLst/>
              <a:latin typeface="+mn-lt"/>
              <a:ea typeface="+mn-ea"/>
              <a:cs typeface="+mn-cs"/>
            </a:rPr>
            <a:t>⇒誤記入の際はセル</a:t>
          </a:r>
          <a:r>
            <a:rPr lang="en-US" altLang="ja-JP" sz="1100" b="0" i="0" u="none" strike="noStrike">
              <a:solidFill>
                <a:srgbClr val="00B050"/>
              </a:solidFill>
              <a:effectLst/>
              <a:latin typeface="+mn-lt"/>
              <a:ea typeface="+mn-ea"/>
              <a:cs typeface="+mn-cs"/>
            </a:rPr>
            <a:t> Q71 (→) </a:t>
          </a:r>
          <a:r>
            <a:rPr lang="ja-JP" altLang="en-US" sz="1100" b="0" i="0" u="none" strike="noStrike">
              <a:solidFill>
                <a:srgbClr val="00B050"/>
              </a:solidFill>
              <a:effectLst/>
              <a:latin typeface="+mn-lt"/>
              <a:ea typeface="+mn-ea"/>
              <a:cs typeface="+mn-cs"/>
            </a:rPr>
            <a:t>に</a:t>
          </a:r>
          <a:r>
            <a:rPr lang="en-US" altLang="ja-JP" sz="1100" b="0" i="0" u="none" strike="noStrike">
              <a:solidFill>
                <a:srgbClr val="00B050"/>
              </a:solidFill>
              <a:effectLst/>
              <a:latin typeface="+mn-lt"/>
              <a:ea typeface="+mn-ea"/>
              <a:cs typeface="+mn-cs"/>
            </a:rPr>
            <a:t>0</a:t>
          </a:r>
          <a:r>
            <a:rPr lang="ja-JP" altLang="en-US" sz="1100" b="0" i="0" u="none" strike="noStrike">
              <a:solidFill>
                <a:srgbClr val="00B050"/>
              </a:solidFill>
              <a:effectLst/>
              <a:latin typeface="+mn-lt"/>
              <a:ea typeface="+mn-ea"/>
              <a:cs typeface="+mn-cs"/>
            </a:rPr>
            <a:t>を入力</a:t>
          </a:r>
          <a:r>
            <a:rPr lang="ja-JP" altLang="en-US">
              <a:solidFill>
                <a:srgbClr val="00B050"/>
              </a:solidFill>
            </a:rPr>
            <a:t> </a:t>
          </a:r>
          <a:endParaRPr kumimoji="1" lang="en-US" altLang="ja-JP" sz="1100">
            <a:solidFill>
              <a:srgbClr val="00B050"/>
            </a:solidFill>
          </a:endParaRPr>
        </a:p>
        <a:p>
          <a:endParaRPr kumimoji="1" lang="ja-JP" altLang="en-US" sz="1100">
            <a:solidFill>
              <a:srgbClr val="00B050"/>
            </a:solidFill>
          </a:endParaRPr>
        </a:p>
      </xdr:txBody>
    </xdr:sp>
    <xdr:clientData/>
  </xdr:oneCellAnchor>
  <xdr:oneCellAnchor>
    <xdr:from>
      <xdr:col>0</xdr:col>
      <xdr:colOff>1168400</xdr:colOff>
      <xdr:row>112</xdr:row>
      <xdr:rowOff>203200</xdr:rowOff>
    </xdr:from>
    <xdr:ext cx="1600200" cy="73648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168400" y="34353500"/>
          <a:ext cx="1600200" cy="736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a:solidFill>
                <a:srgbClr val="00B050"/>
              </a:solidFill>
              <a:effectLst/>
              <a:latin typeface="+mn-lt"/>
              <a:ea typeface="+mn-ea"/>
              <a:cs typeface="+mn-cs"/>
            </a:rPr>
            <a:t>⇒誤記入の際はセル</a:t>
          </a:r>
          <a:endParaRPr lang="en-US" altLang="ja-JP" sz="1100" b="0" i="0" u="none" strike="noStrike">
            <a:solidFill>
              <a:srgbClr val="00B050"/>
            </a:solidFill>
            <a:effectLst/>
            <a:latin typeface="+mn-lt"/>
            <a:ea typeface="+mn-ea"/>
            <a:cs typeface="+mn-cs"/>
          </a:endParaRPr>
        </a:p>
        <a:p>
          <a:r>
            <a:rPr lang="en-US" altLang="ja-JP" sz="1100" b="0" i="0" u="none" strike="noStrike">
              <a:solidFill>
                <a:srgbClr val="00B050"/>
              </a:solidFill>
              <a:effectLst/>
              <a:latin typeface="+mn-lt"/>
              <a:ea typeface="+mn-ea"/>
              <a:cs typeface="+mn-cs"/>
            </a:rPr>
            <a:t> K114 (→) </a:t>
          </a:r>
          <a:r>
            <a:rPr lang="ja-JP" altLang="en-US" sz="1100" b="0" i="0" u="none" strike="noStrike">
              <a:solidFill>
                <a:srgbClr val="00B050"/>
              </a:solidFill>
              <a:effectLst/>
              <a:latin typeface="+mn-lt"/>
              <a:ea typeface="+mn-ea"/>
              <a:cs typeface="+mn-cs"/>
            </a:rPr>
            <a:t>に</a:t>
          </a:r>
          <a:r>
            <a:rPr lang="en-US" altLang="ja-JP" sz="1100" b="0" i="0" u="none" strike="noStrike">
              <a:solidFill>
                <a:srgbClr val="00B050"/>
              </a:solidFill>
              <a:effectLst/>
              <a:latin typeface="+mn-lt"/>
              <a:ea typeface="+mn-ea"/>
              <a:cs typeface="+mn-cs"/>
            </a:rPr>
            <a:t>0</a:t>
          </a:r>
          <a:r>
            <a:rPr lang="ja-JP" altLang="en-US" sz="1100" b="0" i="0" u="none" strike="noStrike">
              <a:solidFill>
                <a:srgbClr val="00B050"/>
              </a:solidFill>
              <a:effectLst/>
              <a:latin typeface="+mn-lt"/>
              <a:ea typeface="+mn-ea"/>
              <a:cs typeface="+mn-cs"/>
            </a:rPr>
            <a:t>を入力</a:t>
          </a:r>
          <a:r>
            <a:rPr lang="ja-JP" altLang="en-US">
              <a:solidFill>
                <a:srgbClr val="00B050"/>
              </a:solidFill>
            </a:rPr>
            <a:t> </a:t>
          </a:r>
          <a:endParaRPr kumimoji="1" lang="en-US" altLang="ja-JP" sz="1100">
            <a:solidFill>
              <a:srgbClr val="00B050"/>
            </a:solidFill>
          </a:endParaRPr>
        </a:p>
        <a:p>
          <a:endParaRPr kumimoji="1" lang="ja-JP" altLang="en-US" sz="1100">
            <a:solidFill>
              <a:srgbClr val="00B050"/>
            </a:solidFill>
          </a:endParaRPr>
        </a:p>
      </xdr:txBody>
    </xdr:sp>
    <xdr:clientData/>
  </xdr:oneCellAnchor>
  <xdr:oneCellAnchor>
    <xdr:from>
      <xdr:col>3</xdr:col>
      <xdr:colOff>1016000</xdr:colOff>
      <xdr:row>108</xdr:row>
      <xdr:rowOff>25516</xdr:rowOff>
    </xdr:from>
    <xdr:ext cx="520700" cy="2152256"/>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4927600" y="32093016"/>
          <a:ext cx="520700" cy="2152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a:solidFill>
                <a:srgbClr val="00B050"/>
              </a:solidFill>
              <a:effectLst/>
              <a:latin typeface="+mn-lt"/>
              <a:ea typeface="+mn-ea"/>
              <a:cs typeface="+mn-cs"/>
            </a:rPr>
            <a:t>←誤記入の際はこのセルに</a:t>
          </a:r>
          <a:endParaRPr lang="en-US" altLang="ja-JP" sz="1100" b="0" i="0" u="none" strike="noStrike">
            <a:solidFill>
              <a:srgbClr val="00B050"/>
            </a:solidFill>
            <a:effectLst/>
            <a:latin typeface="+mn-lt"/>
            <a:ea typeface="+mn-ea"/>
            <a:cs typeface="+mn-cs"/>
          </a:endParaRPr>
        </a:p>
        <a:p>
          <a:r>
            <a:rPr lang="en-US" altLang="ja-JP" sz="1100" b="0" i="0" u="none" strike="noStrike">
              <a:solidFill>
                <a:srgbClr val="00B050"/>
              </a:solidFill>
              <a:effectLst/>
              <a:latin typeface="+mn-lt"/>
              <a:ea typeface="+mn-ea"/>
              <a:cs typeface="+mn-cs"/>
            </a:rPr>
            <a:t>0</a:t>
          </a:r>
          <a:r>
            <a:rPr lang="ja-JP" altLang="en-US" sz="1100" b="0" i="0" u="none" strike="noStrike">
              <a:solidFill>
                <a:srgbClr val="00B050"/>
              </a:solidFill>
              <a:effectLst/>
              <a:latin typeface="+mn-lt"/>
              <a:ea typeface="+mn-ea"/>
              <a:cs typeface="+mn-cs"/>
            </a:rPr>
            <a:t>を入力</a:t>
          </a:r>
          <a:r>
            <a:rPr lang="ja-JP" altLang="en-US">
              <a:solidFill>
                <a:srgbClr val="00B050"/>
              </a:solidFill>
            </a:rPr>
            <a:t> </a:t>
          </a:r>
          <a:endParaRPr kumimoji="1" lang="en-US" altLang="ja-JP" sz="1100">
            <a:solidFill>
              <a:srgbClr val="00B050"/>
            </a:solidFill>
          </a:endParaRPr>
        </a:p>
        <a:p>
          <a:endParaRPr kumimoji="1" lang="ja-JP" altLang="en-US" sz="1100">
            <a:solidFill>
              <a:srgbClr val="00B050"/>
            </a:solidFill>
          </a:endParaRPr>
        </a:p>
      </xdr:txBody>
    </xdr:sp>
    <xdr:clientData/>
  </xdr:oneCellAnchor>
  <xdr:oneCellAnchor>
    <xdr:from>
      <xdr:col>11</xdr:col>
      <xdr:colOff>0</xdr:colOff>
      <xdr:row>108</xdr:row>
      <xdr:rowOff>25516</xdr:rowOff>
    </xdr:from>
    <xdr:ext cx="520700" cy="2152256"/>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12141200" y="32093016"/>
          <a:ext cx="520700" cy="2152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a:solidFill>
                <a:srgbClr val="00B050"/>
              </a:solidFill>
              <a:effectLst/>
              <a:latin typeface="+mn-lt"/>
              <a:ea typeface="+mn-ea"/>
              <a:cs typeface="+mn-cs"/>
            </a:rPr>
            <a:t>←誤記入の際はこのセルに</a:t>
          </a:r>
          <a:endParaRPr lang="en-US" altLang="ja-JP" sz="1100" b="0" i="0" u="none" strike="noStrike">
            <a:solidFill>
              <a:srgbClr val="00B050"/>
            </a:solidFill>
            <a:effectLst/>
            <a:latin typeface="+mn-lt"/>
            <a:ea typeface="+mn-ea"/>
            <a:cs typeface="+mn-cs"/>
          </a:endParaRPr>
        </a:p>
        <a:p>
          <a:r>
            <a:rPr lang="en-US" altLang="ja-JP" sz="1100" b="0" i="0" u="none" strike="noStrike">
              <a:solidFill>
                <a:srgbClr val="00B050"/>
              </a:solidFill>
              <a:effectLst/>
              <a:latin typeface="+mn-lt"/>
              <a:ea typeface="+mn-ea"/>
              <a:cs typeface="+mn-cs"/>
            </a:rPr>
            <a:t>0</a:t>
          </a:r>
          <a:r>
            <a:rPr lang="ja-JP" altLang="en-US" sz="1100" b="0" i="0" u="none" strike="noStrike">
              <a:solidFill>
                <a:srgbClr val="00B050"/>
              </a:solidFill>
              <a:effectLst/>
              <a:latin typeface="+mn-lt"/>
              <a:ea typeface="+mn-ea"/>
              <a:cs typeface="+mn-cs"/>
            </a:rPr>
            <a:t>を入力</a:t>
          </a:r>
          <a:r>
            <a:rPr lang="ja-JP" altLang="en-US">
              <a:solidFill>
                <a:srgbClr val="00B050"/>
              </a:solidFill>
            </a:rPr>
            <a:t> </a:t>
          </a:r>
          <a:endParaRPr kumimoji="1" lang="en-US" altLang="ja-JP" sz="1100">
            <a:solidFill>
              <a:srgbClr val="00B050"/>
            </a:solidFill>
          </a:endParaRPr>
        </a:p>
        <a:p>
          <a:endParaRPr kumimoji="1" lang="ja-JP" altLang="en-US" sz="1100">
            <a:solidFill>
              <a:srgbClr val="00B050"/>
            </a:solidFill>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1587500</xdr:colOff>
          <xdr:row>2</xdr:row>
          <xdr:rowOff>139700</xdr:rowOff>
        </xdr:from>
        <xdr:to>
          <xdr:col>9</xdr:col>
          <xdr:colOff>0</xdr:colOff>
          <xdr:row>4</xdr:row>
          <xdr:rowOff>152400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1</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xdr:row>
          <xdr:rowOff>203200</xdr:rowOff>
        </xdr:from>
        <xdr:to>
          <xdr:col>2</xdr:col>
          <xdr:colOff>584200</xdr:colOff>
          <xdr:row>4</xdr:row>
          <xdr:rowOff>76200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生産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901700</xdr:colOff>
          <xdr:row>2</xdr:row>
          <xdr:rowOff>203200</xdr:rowOff>
        </xdr:from>
        <xdr:to>
          <xdr:col>3</xdr:col>
          <xdr:colOff>520700</xdr:colOff>
          <xdr:row>4</xdr:row>
          <xdr:rowOff>76200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死産（</a:t>
              </a:r>
              <a:r>
                <a:rPr lang="ja-JP" altLang="en-US" sz="1300" b="0" i="0" u="none" strike="noStrike" baseline="0">
                  <a:solidFill>
                    <a:srgbClr val="000000"/>
                  </a:solidFill>
                  <a:latin typeface="Lucida Grande" charset="0"/>
                  <a:ea typeface="游ゴシック" charset="-128"/>
                  <a:cs typeface="Lucida Grande" charset="0"/>
                </a:rPr>
                <a:t>22</a:t>
              </a:r>
              <a:r>
                <a:rPr lang="ja-JP" altLang="en-US" sz="1300" b="0" i="0" u="none" strike="noStrike" baseline="0">
                  <a:solidFill>
                    <a:srgbClr val="000000"/>
                  </a:solidFill>
                  <a:latin typeface="游ゴシック" charset="-128"/>
                  <a:ea typeface="游ゴシック" charset="-128"/>
                  <a:cs typeface="Lucida Grande" charset="0"/>
                </a:rPr>
                <a:t>週以降）</a:t>
              </a:r>
              <a:endParaRPr lang="ja-JP" altLang="en-US" sz="1300" b="0" i="0" u="none" strike="noStrike" baseline="0">
                <a:solidFill>
                  <a:srgbClr val="000000"/>
                </a:solidFill>
                <a:latin typeface="游ゴシック" charset="-128"/>
                <a:ea typeface="游ゴシック"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850900</xdr:colOff>
          <xdr:row>2</xdr:row>
          <xdr:rowOff>203200</xdr:rowOff>
        </xdr:from>
        <xdr:to>
          <xdr:col>5</xdr:col>
          <xdr:colOff>469900</xdr:colOff>
          <xdr:row>4</xdr:row>
          <xdr:rowOff>76200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死産（</a:t>
              </a:r>
              <a:r>
                <a:rPr lang="ja-JP" altLang="en-US" sz="1300" b="0" i="0" u="none" strike="noStrike" baseline="0">
                  <a:solidFill>
                    <a:srgbClr val="000000"/>
                  </a:solidFill>
                  <a:latin typeface="Lucida Grande" charset="0"/>
                  <a:ea typeface="游ゴシック" charset="-128"/>
                  <a:cs typeface="Lucida Grande" charset="0"/>
                </a:rPr>
                <a:t>22</a:t>
              </a:r>
              <a:r>
                <a:rPr lang="ja-JP" altLang="en-US" sz="1300" b="0" i="0" u="none" strike="noStrike" baseline="0">
                  <a:solidFill>
                    <a:srgbClr val="000000"/>
                  </a:solidFill>
                  <a:latin typeface="游ゴシック" charset="-128"/>
                  <a:ea typeface="游ゴシック" charset="-128"/>
                  <a:cs typeface="Lucida Grande" charset="0"/>
                </a:rPr>
                <a:t>週未満）</a:t>
              </a:r>
              <a:endParaRPr lang="ja-JP" altLang="en-US" sz="1300" b="0" i="0" u="none" strike="noStrike" baseline="0">
                <a:solidFill>
                  <a:srgbClr val="000000"/>
                </a:solidFill>
                <a:latin typeface="游ゴシック" charset="-128"/>
                <a:ea typeface="游ゴシック"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2</xdr:row>
          <xdr:rowOff>203200</xdr:rowOff>
        </xdr:from>
        <xdr:to>
          <xdr:col>7</xdr:col>
          <xdr:colOff>419100</xdr:colOff>
          <xdr:row>4</xdr:row>
          <xdr:rowOff>76200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流産（</a:t>
              </a:r>
              <a:r>
                <a:rPr lang="ja-JP" altLang="en-US" sz="1300" b="0" i="0" u="none" strike="noStrike" baseline="0">
                  <a:solidFill>
                    <a:srgbClr val="000000"/>
                  </a:solidFill>
                  <a:latin typeface="Lucida Grande" charset="0"/>
                  <a:ea typeface="游ゴシック" charset="-128"/>
                  <a:cs typeface="Lucida Grande" charset="0"/>
                </a:rPr>
                <a:t>12</a:t>
              </a:r>
              <a:r>
                <a:rPr lang="ja-JP" altLang="en-US" sz="1300" b="0" i="0" u="none" strike="noStrike" baseline="0">
                  <a:solidFill>
                    <a:srgbClr val="000000"/>
                  </a:solidFill>
                  <a:latin typeface="游ゴシック" charset="-128"/>
                  <a:ea typeface="游ゴシック" charset="-128"/>
                  <a:cs typeface="Lucida Grande" charset="0"/>
                </a:rPr>
                <a:t>週未満）</a:t>
              </a:r>
              <a:endParaRPr lang="ja-JP" altLang="en-US" sz="1300" b="0" i="0" u="none" strike="noStrike" baseline="0">
                <a:solidFill>
                  <a:srgbClr val="000000"/>
                </a:solidFill>
                <a:latin typeface="游ゴシック" charset="-128"/>
                <a:ea typeface="游ゴシック"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762000</xdr:colOff>
          <xdr:row>2</xdr:row>
          <xdr:rowOff>203200</xdr:rowOff>
        </xdr:from>
        <xdr:to>
          <xdr:col>8</xdr:col>
          <xdr:colOff>863600</xdr:colOff>
          <xdr:row>4</xdr:row>
          <xdr:rowOff>76200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人工流産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3</xdr:row>
          <xdr:rowOff>139700</xdr:rowOff>
        </xdr:from>
        <xdr:to>
          <xdr:col>4</xdr:col>
          <xdr:colOff>609600</xdr:colOff>
          <xdr:row>5</xdr:row>
          <xdr:rowOff>114300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8</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xdr:row>
          <xdr:rowOff>203200</xdr:rowOff>
        </xdr:from>
        <xdr:to>
          <xdr:col>2</xdr:col>
          <xdr:colOff>584200</xdr:colOff>
          <xdr:row>5</xdr:row>
          <xdr:rowOff>76200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女性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203200</xdr:rowOff>
        </xdr:from>
        <xdr:to>
          <xdr:col>3</xdr:col>
          <xdr:colOff>571500</xdr:colOff>
          <xdr:row>5</xdr:row>
          <xdr:rowOff>76200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203200</xdr:rowOff>
        </xdr:from>
        <xdr:to>
          <xdr:col>4</xdr:col>
          <xdr:colOff>571500</xdr:colOff>
          <xdr:row>5</xdr:row>
          <xdr:rowOff>76200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xdr:row>
          <xdr:rowOff>127000</xdr:rowOff>
        </xdr:from>
        <xdr:to>
          <xdr:col>7</xdr:col>
          <xdr:colOff>0</xdr:colOff>
          <xdr:row>8</xdr:row>
          <xdr:rowOff>127000</xdr:rowOff>
        </xdr:to>
        <xdr:sp macro="" textlink="">
          <xdr:nvSpPr>
            <xdr:cNvPr id="5132" name="Group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12</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xdr:row>
          <xdr:rowOff>203200</xdr:rowOff>
        </xdr:from>
        <xdr:to>
          <xdr:col>4</xdr:col>
          <xdr:colOff>584200</xdr:colOff>
          <xdr:row>7</xdr:row>
          <xdr:rowOff>76200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203200</xdr:rowOff>
        </xdr:from>
        <xdr:to>
          <xdr:col>5</xdr:col>
          <xdr:colOff>571500</xdr:colOff>
          <xdr:row>7</xdr:row>
          <xdr:rowOff>76200</xdr:rowOff>
        </xdr:to>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あり（詳細</a:t>
              </a:r>
              <a:r>
                <a:rPr lang="ja-JP" altLang="en-US" sz="1300" b="0" i="0" u="none" strike="noStrike" baseline="0">
                  <a:solidFill>
                    <a:srgbClr val="000000"/>
                  </a:solidFill>
                  <a:latin typeface="Lucida Grande" charset="0"/>
                  <a:ea typeface="游ゴシック" charset="-128"/>
                  <a:cs typeface="Lucida Grande" charset="0"/>
                </a:rPr>
                <a:t>↓</a:t>
              </a:r>
              <a:r>
                <a:rPr lang="ja-JP" altLang="en-US" sz="1300" b="0" i="0" u="none" strike="noStrike" baseline="0">
                  <a:solidFill>
                    <a:srgbClr val="000000"/>
                  </a:solidFill>
                  <a:latin typeface="游ゴシック" charset="-128"/>
                  <a:ea typeface="游ゴシック" charset="-128"/>
                  <a:cs typeface="Lucida Grande" charset="0"/>
                </a:rPr>
                <a:t>）</a:t>
              </a:r>
              <a:endParaRPr lang="ja-JP" altLang="en-US" sz="1300" b="0" i="0" u="none" strike="noStrike" baseline="0">
                <a:solidFill>
                  <a:srgbClr val="000000"/>
                </a:solidFill>
                <a:latin typeface="游ゴシック" charset="-128"/>
                <a:ea typeface="游ゴシック"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1676400</xdr:colOff>
          <xdr:row>7</xdr:row>
          <xdr:rowOff>63500</xdr:rowOff>
        </xdr:from>
        <xdr:to>
          <xdr:col>4</xdr:col>
          <xdr:colOff>469900</xdr:colOff>
          <xdr:row>10</xdr:row>
          <xdr:rowOff>63500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15</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203200</xdr:rowOff>
        </xdr:from>
        <xdr:to>
          <xdr:col>2</xdr:col>
          <xdr:colOff>571500</xdr:colOff>
          <xdr:row>9</xdr:row>
          <xdr:rowOff>76200</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203200</xdr:rowOff>
        </xdr:from>
        <xdr:to>
          <xdr:col>3</xdr:col>
          <xdr:colOff>927100</xdr:colOff>
          <xdr:row>9</xdr:row>
          <xdr:rowOff>76200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　（詳細</a:t>
              </a:r>
              <a:r>
                <a:rPr lang="ja-JP" altLang="en-US" sz="1300" b="0" i="0" u="none" strike="noStrike" baseline="0">
                  <a:solidFill>
                    <a:srgbClr val="000000"/>
                  </a:solidFill>
                  <a:latin typeface="Lucida Grande" charset="0"/>
                  <a:ea typeface="游ゴシック" charset="-128"/>
                  <a:cs typeface="Lucida Grande" charset="0"/>
                </a:rPr>
                <a:t>→</a:t>
              </a:r>
              <a:r>
                <a:rPr lang="ja-JP" altLang="en-US" sz="1300" b="0" i="0" u="none" strike="noStrike" baseline="0">
                  <a:solidFill>
                    <a:srgbClr val="000000"/>
                  </a:solidFill>
                  <a:latin typeface="游ゴシック" charset="-128"/>
                  <a:ea typeface="游ゴシック" charset="-128"/>
                  <a:cs typeface="Lucida Grande" charset="0"/>
                </a:rPr>
                <a:t>）</a:t>
              </a:r>
              <a:endParaRPr lang="ja-JP" altLang="en-US" sz="1300" b="0" i="0" u="none" strike="noStrike" baseline="0">
                <a:solidFill>
                  <a:srgbClr val="000000"/>
                </a:solidFill>
                <a:latin typeface="游ゴシック" charset="-128"/>
                <a:ea typeface="游ゴシック"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1485900</xdr:colOff>
          <xdr:row>10</xdr:row>
          <xdr:rowOff>152400</xdr:rowOff>
        </xdr:from>
        <xdr:to>
          <xdr:col>4</xdr:col>
          <xdr:colOff>698500</xdr:colOff>
          <xdr:row>13</xdr:row>
          <xdr:rowOff>152400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18</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203200</xdr:rowOff>
        </xdr:from>
        <xdr:to>
          <xdr:col>2</xdr:col>
          <xdr:colOff>571500</xdr:colOff>
          <xdr:row>12</xdr:row>
          <xdr:rowOff>76200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203200</xdr:rowOff>
        </xdr:from>
        <xdr:to>
          <xdr:col>3</xdr:col>
          <xdr:colOff>571500</xdr:colOff>
          <xdr:row>12</xdr:row>
          <xdr:rowOff>76200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1498600</xdr:colOff>
          <xdr:row>35</xdr:row>
          <xdr:rowOff>127000</xdr:rowOff>
        </xdr:from>
        <xdr:to>
          <xdr:col>5</xdr:col>
          <xdr:colOff>330200</xdr:colOff>
          <xdr:row>37</xdr:row>
          <xdr:rowOff>152400</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21</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35</xdr:row>
          <xdr:rowOff>203200</xdr:rowOff>
        </xdr:from>
        <xdr:to>
          <xdr:col>2</xdr:col>
          <xdr:colOff>584200</xdr:colOff>
          <xdr:row>37</xdr:row>
          <xdr:rowOff>76200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35</xdr:row>
          <xdr:rowOff>203200</xdr:rowOff>
        </xdr:from>
        <xdr:to>
          <xdr:col>3</xdr:col>
          <xdr:colOff>584200</xdr:colOff>
          <xdr:row>37</xdr:row>
          <xdr:rowOff>76200</xdr:rowOff>
        </xdr:to>
        <xdr:sp macro="" textlink="">
          <xdr:nvSpPr>
            <xdr:cNvPr id="5143" name="Option Button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39</xdr:row>
          <xdr:rowOff>0</xdr:rowOff>
        </xdr:from>
        <xdr:to>
          <xdr:col>8</xdr:col>
          <xdr:colOff>838200</xdr:colOff>
          <xdr:row>42</xdr:row>
          <xdr:rowOff>76200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933700" y="13893800"/>
              <a:ext cx="6997700" cy="838200"/>
              <a:chOff x="2857500" y="4572000"/>
              <a:chExt cx="6540500" cy="838200"/>
            </a:xfrm>
          </xdr:grpSpPr>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2857500" y="4572000"/>
                <a:ext cx="152400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発熱</a:t>
                </a:r>
              </a:p>
            </xdr:txBody>
          </xdr:sp>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3581400" y="4572000"/>
                <a:ext cx="152400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鼻汁</a:t>
                </a:r>
              </a:p>
            </xdr:txBody>
          </xdr:sp>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4267200" y="4572000"/>
                <a:ext cx="152400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a:ea typeface="Yu Gothic"/>
                  </a:rPr>
                  <a:t>咳嗽</a:t>
                </a:r>
              </a:p>
              <a:p>
                <a:pPr algn="l" rtl="0">
                  <a:defRPr sz="1000"/>
                </a:pPr>
                <a:endParaRPr lang="ja-JP" altLang="en-US" sz="1200" b="0" i="0" u="none" strike="noStrike" baseline="0">
                  <a:solidFill>
                    <a:srgbClr val="000000"/>
                  </a:solidFill>
                  <a:latin typeface="Yu Gothic"/>
                  <a:ea typeface="Yu Gothic"/>
                </a:endParaRPr>
              </a:p>
            </xdr:txBody>
          </xdr:sp>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4953000" y="4572000"/>
                <a:ext cx="152400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陥没呼吸</a:t>
                </a:r>
              </a:p>
            </xdr:txBody>
          </xdr:sp>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5981700" y="4572000"/>
                <a:ext cx="152400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無呼吸発作</a:t>
                </a:r>
              </a:p>
            </xdr:txBody>
          </xdr:sp>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7175500" y="4572000"/>
                <a:ext cx="152400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多呼吸</a:t>
                </a:r>
              </a:p>
            </xdr:txBody>
          </xdr:sp>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8064500" y="4572000"/>
                <a:ext cx="133350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チアノーゼ</a:t>
                </a:r>
              </a:p>
            </xdr:txBody>
          </xdr:sp>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2857500" y="4775200"/>
                <a:ext cx="152400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頻脈</a:t>
                </a:r>
              </a:p>
            </xdr:txBody>
          </xdr:sp>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3581400" y="4775200"/>
                <a:ext cx="152400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活気不良</a:t>
                </a:r>
              </a:p>
            </xdr:txBody>
          </xdr:sp>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4673600" y="4775200"/>
                <a:ext cx="152400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哺乳障害</a:t>
                </a:r>
              </a:p>
            </xdr:txBody>
          </xdr:sp>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5740400" y="4775200"/>
                <a:ext cx="152400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嘔吐</a:t>
                </a:r>
              </a:p>
            </xdr:txBody>
          </xdr:sp>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6502400" y="4775200"/>
                <a:ext cx="152400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下痢</a:t>
                </a:r>
              </a:p>
            </xdr:txBody>
          </xdr:sp>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7200900" y="4775200"/>
                <a:ext cx="152400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敗血症</a:t>
                </a:r>
              </a:p>
            </xdr:txBody>
          </xdr:sp>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8064500" y="4775200"/>
                <a:ext cx="132080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ショック</a:t>
                </a:r>
              </a:p>
            </xdr:txBody>
          </xdr:sp>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2857500" y="5029199"/>
                <a:ext cx="3594100" cy="38100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その他《以下に詳細を記載》</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1435100</xdr:colOff>
          <xdr:row>37</xdr:row>
          <xdr:rowOff>127000</xdr:rowOff>
        </xdr:from>
        <xdr:to>
          <xdr:col>6</xdr:col>
          <xdr:colOff>215900</xdr:colOff>
          <xdr:row>39</xdr:row>
          <xdr:rowOff>127000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42</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1879600</xdr:colOff>
          <xdr:row>37</xdr:row>
          <xdr:rowOff>177800</xdr:rowOff>
        </xdr:from>
        <xdr:to>
          <xdr:col>2</xdr:col>
          <xdr:colOff>558800</xdr:colOff>
          <xdr:row>39</xdr:row>
          <xdr:rowOff>50800</xdr:rowOff>
        </xdr:to>
        <xdr:sp macro="" textlink="">
          <xdr:nvSpPr>
            <xdr:cNvPr id="5164" name="Option Button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177800</xdr:rowOff>
        </xdr:from>
        <xdr:to>
          <xdr:col>5</xdr:col>
          <xdr:colOff>279400</xdr:colOff>
          <xdr:row>39</xdr:row>
          <xdr:rowOff>50800</xdr:rowOff>
        </xdr:to>
        <xdr:sp macro="" textlink="">
          <xdr:nvSpPr>
            <xdr:cNvPr id="5165" name="Option Button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あり《下の項目にチェック》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75</xdr:row>
          <xdr:rowOff>190500</xdr:rowOff>
        </xdr:from>
        <xdr:to>
          <xdr:col>6</xdr:col>
          <xdr:colOff>596900</xdr:colOff>
          <xdr:row>77</xdr:row>
          <xdr:rowOff>63500</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905000" y="21780500"/>
              <a:ext cx="5727700" cy="381000"/>
              <a:chOff x="1905000" y="20104100"/>
              <a:chExt cx="5727700" cy="381000"/>
            </a:xfrm>
          </xdr:grpSpPr>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905000" y="20104100"/>
                <a:ext cx="4699000" cy="381000"/>
                <a:chOff x="1905000" y="19342100"/>
                <a:chExt cx="4699000" cy="381000"/>
              </a:xfrm>
            </xdr:grpSpPr>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1905000" y="19342100"/>
                  <a:ext cx="152400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2628900" y="19342100"/>
                  <a:ext cx="152400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酸素投与のみ</a:t>
                  </a:r>
                </a:p>
              </xdr:txBody>
            </xdr:sp>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3975100" y="19342100"/>
                  <a:ext cx="152400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経鼻CPAP</a:t>
                  </a:r>
                </a:p>
              </xdr:txBody>
            </xdr:sp>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5080000" y="19342100"/>
                  <a:ext cx="152400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a:ea typeface="Yu Gothic"/>
                    </a:rPr>
                    <a:t>気管挿管</a:t>
                  </a:r>
                </a:p>
              </xdr:txBody>
            </xdr:sp>
          </xdr:grpSp>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6108700" y="20104100"/>
                <a:ext cx="152400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ECMO</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1701800</xdr:colOff>
          <xdr:row>12</xdr:row>
          <xdr:rowOff>165100</xdr:rowOff>
        </xdr:from>
        <xdr:to>
          <xdr:col>8</xdr:col>
          <xdr:colOff>177800</xdr:colOff>
          <xdr:row>15</xdr:row>
          <xdr:rowOff>63500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56</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190500</xdr:rowOff>
        </xdr:from>
        <xdr:to>
          <xdr:col>2</xdr:col>
          <xdr:colOff>571500</xdr:colOff>
          <xdr:row>14</xdr:row>
          <xdr:rowOff>63500</xdr:rowOff>
        </xdr:to>
        <xdr:sp macro="" textlink="">
          <xdr:nvSpPr>
            <xdr:cNvPr id="5177" name="Option Button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経腟分娩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12</xdr:row>
          <xdr:rowOff>190500</xdr:rowOff>
        </xdr:from>
        <xdr:to>
          <xdr:col>5</xdr:col>
          <xdr:colOff>635000</xdr:colOff>
          <xdr:row>14</xdr:row>
          <xdr:rowOff>63500</xdr:rowOff>
        </xdr:to>
        <xdr:sp macro="" textlink="">
          <xdr:nvSpPr>
            <xdr:cNvPr id="5178" name="Option Button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帝王切開分娩《適応を下にチェック》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16</xdr:row>
          <xdr:rowOff>304800</xdr:rowOff>
        </xdr:from>
        <xdr:to>
          <xdr:col>5</xdr:col>
          <xdr:colOff>622300</xdr:colOff>
          <xdr:row>18</xdr:row>
          <xdr:rowOff>304800</xdr:rowOff>
        </xdr:to>
        <xdr:sp macro="" textlink="">
          <xdr:nvSpPr>
            <xdr:cNvPr id="5187" name="Group Box 67" hidden="1">
              <a:extLst>
                <a:ext uri="{63B3BB69-23CF-44E3-9099-C40C66FF867C}">
                  <a14:compatExt spid="_x0000_s5187"/>
                </a:ext>
                <a:ext uri="{FF2B5EF4-FFF2-40B4-BE49-F238E27FC236}">
                  <a16:creationId xmlns:a16="http://schemas.microsoft.com/office/drawing/2014/main" id="{00000000-0008-0000-0200-00004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67</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444500</xdr:rowOff>
        </xdr:from>
        <xdr:to>
          <xdr:col>2</xdr:col>
          <xdr:colOff>571500</xdr:colOff>
          <xdr:row>18</xdr:row>
          <xdr:rowOff>63500</xdr:rowOff>
        </xdr:to>
        <xdr:sp macro="" textlink="">
          <xdr:nvSpPr>
            <xdr:cNvPr id="5188" name="Option Button 68" hidden="1">
              <a:extLst>
                <a:ext uri="{63B3BB69-23CF-44E3-9099-C40C66FF867C}">
                  <a14:compatExt spid="_x0000_s5188"/>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444500</xdr:rowOff>
        </xdr:from>
        <xdr:to>
          <xdr:col>5</xdr:col>
          <xdr:colOff>127000</xdr:colOff>
          <xdr:row>18</xdr:row>
          <xdr:rowOff>63500</xdr:rowOff>
        </xdr:to>
        <xdr:sp macro="" textlink="">
          <xdr:nvSpPr>
            <xdr:cNvPr id="5189" name="Option Button 69" hidden="1">
              <a:extLst>
                <a:ext uri="{63B3BB69-23CF-44E3-9099-C40C66FF867C}">
                  <a14:compatExt spid="_x0000_s5189"/>
                </a:ext>
                <a:ext uri="{FF2B5EF4-FFF2-40B4-BE49-F238E27FC236}">
                  <a16:creationId xmlns:a16="http://schemas.microsoft.com/office/drawing/2014/main" id="{00000000-0008-0000-0200-00004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a:ea typeface="Yu Gothic"/>
                </a:rPr>
                <a:t>あり《該当する異常をチェック↓》</a:t>
              </a:r>
            </a:p>
          </xdr:txBody>
        </xdr:sp>
        <xdr:clientData/>
      </xdr:twoCellAnchor>
    </mc:Choice>
    <mc:Fallback/>
  </mc:AlternateContent>
  <xdr:twoCellAnchor>
    <xdr:from>
      <xdr:col>2</xdr:col>
      <xdr:colOff>0</xdr:colOff>
      <xdr:row>17</xdr:row>
      <xdr:rowOff>203200</xdr:rowOff>
    </xdr:from>
    <xdr:to>
      <xdr:col>8</xdr:col>
      <xdr:colOff>508000</xdr:colOff>
      <xdr:row>20</xdr:row>
      <xdr:rowOff>50800</xdr:rowOff>
    </xdr:to>
    <xdr:grpSp>
      <xdr:nvGrpSpPr>
        <xdr:cNvPr id="67" name="グループ化 66">
          <a:extLst>
            <a:ext uri="{FF2B5EF4-FFF2-40B4-BE49-F238E27FC236}">
              <a16:creationId xmlns:a16="http://schemas.microsoft.com/office/drawing/2014/main" id="{00000000-0008-0000-0200-000043000000}"/>
            </a:ext>
          </a:extLst>
        </xdr:cNvPr>
        <xdr:cNvGrpSpPr/>
      </xdr:nvGrpSpPr>
      <xdr:grpSpPr>
        <a:xfrm>
          <a:off x="2921000" y="5524500"/>
          <a:ext cx="6680200" cy="1143000"/>
          <a:chOff x="1866900" y="3505200"/>
          <a:chExt cx="6223000" cy="609600"/>
        </a:xfrm>
      </xdr:grpSpPr>
      <xdr:sp macro="" textlink="">
        <xdr:nvSpPr>
          <xdr:cNvPr id="5190" name="Check Box 70" hidden="1">
            <a:extLst>
              <a:ext uri="{63B3BB69-23CF-44E3-9099-C40C66FF867C}">
                <a14:compatExt xmlns:a14="http://schemas.microsoft.com/office/drawing/2010/main" spid="_x0000_s5190"/>
              </a:ext>
              <a:ext uri="{FF2B5EF4-FFF2-40B4-BE49-F238E27FC236}">
                <a16:creationId xmlns:a16="http://schemas.microsoft.com/office/drawing/2014/main" id="{00000000-0008-0000-0200-000046140000}"/>
              </a:ext>
            </a:extLst>
          </xdr:cNvPr>
          <xdr:cNvSpPr/>
        </xdr:nvSpPr>
        <xdr:spPr bwMode="auto">
          <a:xfrm>
            <a:off x="1866900" y="3505200"/>
            <a:ext cx="1079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胎位異常</a:t>
            </a:r>
          </a:p>
        </xdr:txBody>
      </xdr:sp>
      <xdr:sp macro="" textlink="">
        <xdr:nvSpPr>
          <xdr:cNvPr id="5191" name="Check Box 71" hidden="1">
            <a:extLst>
              <a:ext uri="{63B3BB69-23CF-44E3-9099-C40C66FF867C}">
                <a14:compatExt xmlns:a14="http://schemas.microsoft.com/office/drawing/2010/main" spid="_x0000_s5191"/>
              </a:ext>
              <a:ext uri="{FF2B5EF4-FFF2-40B4-BE49-F238E27FC236}">
                <a16:creationId xmlns:a16="http://schemas.microsoft.com/office/drawing/2014/main" id="{00000000-0008-0000-0200-000047140000}"/>
              </a:ext>
            </a:extLst>
          </xdr:cNvPr>
          <xdr:cNvSpPr/>
        </xdr:nvSpPr>
        <xdr:spPr bwMode="auto">
          <a:xfrm>
            <a:off x="2921000" y="3505200"/>
            <a:ext cx="1524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弛緩出血</a:t>
            </a:r>
          </a:p>
        </xdr:txBody>
      </xdr:sp>
      <xdr:sp macro="" textlink="">
        <xdr:nvSpPr>
          <xdr:cNvPr id="5192" name="Check Box 72" hidden="1">
            <a:extLst>
              <a:ext uri="{63B3BB69-23CF-44E3-9099-C40C66FF867C}">
                <a14:compatExt xmlns:a14="http://schemas.microsoft.com/office/drawing/2010/main" spid="_x0000_s5192"/>
              </a:ext>
              <a:ext uri="{FF2B5EF4-FFF2-40B4-BE49-F238E27FC236}">
                <a16:creationId xmlns:a16="http://schemas.microsoft.com/office/drawing/2014/main" id="{00000000-0008-0000-0200-000048140000}"/>
              </a:ext>
            </a:extLst>
          </xdr:cNvPr>
          <xdr:cNvSpPr/>
        </xdr:nvSpPr>
        <xdr:spPr bwMode="auto">
          <a:xfrm>
            <a:off x="4064000" y="3505200"/>
            <a:ext cx="1524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癒着胎盤</a:t>
            </a:r>
          </a:p>
        </xdr:txBody>
      </xdr:sp>
      <xdr:sp macro="" textlink="">
        <xdr:nvSpPr>
          <xdr:cNvPr id="5193" name="Check Box 73" hidden="1">
            <a:extLst>
              <a:ext uri="{63B3BB69-23CF-44E3-9099-C40C66FF867C}">
                <a14:compatExt xmlns:a14="http://schemas.microsoft.com/office/drawing/2010/main" spid="_x0000_s5193"/>
              </a:ext>
              <a:ext uri="{FF2B5EF4-FFF2-40B4-BE49-F238E27FC236}">
                <a16:creationId xmlns:a16="http://schemas.microsoft.com/office/drawing/2014/main" id="{00000000-0008-0000-0200-000049140000}"/>
              </a:ext>
            </a:extLst>
          </xdr:cNvPr>
          <xdr:cNvSpPr/>
        </xdr:nvSpPr>
        <xdr:spPr bwMode="auto">
          <a:xfrm>
            <a:off x="5270500" y="3505200"/>
            <a:ext cx="1524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遺残胎盤</a:t>
            </a:r>
          </a:p>
        </xdr:txBody>
      </xdr:sp>
      <xdr:sp macro="" textlink="">
        <xdr:nvSpPr>
          <xdr:cNvPr id="5194" name="Check Box 74" hidden="1">
            <a:extLst>
              <a:ext uri="{63B3BB69-23CF-44E3-9099-C40C66FF867C}">
                <a14:compatExt xmlns:a14="http://schemas.microsoft.com/office/drawing/2010/main" spid="_x0000_s5194"/>
              </a:ext>
              <a:ext uri="{FF2B5EF4-FFF2-40B4-BE49-F238E27FC236}">
                <a16:creationId xmlns:a16="http://schemas.microsoft.com/office/drawing/2014/main" id="{00000000-0008-0000-0200-00004A140000}"/>
              </a:ext>
            </a:extLst>
          </xdr:cNvPr>
          <xdr:cNvSpPr/>
        </xdr:nvSpPr>
        <xdr:spPr bwMode="auto">
          <a:xfrm>
            <a:off x="6565900" y="3505200"/>
            <a:ext cx="1524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微弱陣痛</a:t>
            </a:r>
          </a:p>
        </xdr:txBody>
      </xdr:sp>
      <xdr:sp macro="" textlink="">
        <xdr:nvSpPr>
          <xdr:cNvPr id="5195" name="Check Box 75" hidden="1">
            <a:extLst>
              <a:ext uri="{63B3BB69-23CF-44E3-9099-C40C66FF867C}">
                <a14:compatExt xmlns:a14="http://schemas.microsoft.com/office/drawing/2010/main" spid="_x0000_s5195"/>
              </a:ext>
              <a:ext uri="{FF2B5EF4-FFF2-40B4-BE49-F238E27FC236}">
                <a16:creationId xmlns:a16="http://schemas.microsoft.com/office/drawing/2014/main" id="{00000000-0008-0000-0200-00004B140000}"/>
              </a:ext>
            </a:extLst>
          </xdr:cNvPr>
          <xdr:cNvSpPr/>
        </xdr:nvSpPr>
        <xdr:spPr bwMode="auto">
          <a:xfrm>
            <a:off x="1866900" y="3733800"/>
            <a:ext cx="1524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過強陣痛</a:t>
            </a:r>
          </a:p>
        </xdr:txBody>
      </xdr:sp>
      <xdr:sp macro="" textlink="">
        <xdr:nvSpPr>
          <xdr:cNvPr id="5196" name="Check Box 76" hidden="1">
            <a:extLst>
              <a:ext uri="{63B3BB69-23CF-44E3-9099-C40C66FF867C}">
                <a14:compatExt xmlns:a14="http://schemas.microsoft.com/office/drawing/2010/main" spid="_x0000_s5196"/>
              </a:ext>
              <a:ext uri="{FF2B5EF4-FFF2-40B4-BE49-F238E27FC236}">
                <a16:creationId xmlns:a16="http://schemas.microsoft.com/office/drawing/2014/main" id="{00000000-0008-0000-0200-00004C140000}"/>
              </a:ext>
            </a:extLst>
          </xdr:cNvPr>
          <xdr:cNvSpPr/>
        </xdr:nvSpPr>
        <xdr:spPr bwMode="auto">
          <a:xfrm>
            <a:off x="4076700" y="3721100"/>
            <a:ext cx="2298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a:ea typeface="Yu Gothic"/>
              </a:rPr>
              <a:t>分娩停止</a:t>
            </a:r>
          </a:p>
        </xdr:txBody>
      </xdr:sp>
      <xdr:sp macro="" textlink="">
        <xdr:nvSpPr>
          <xdr:cNvPr id="5197" name="Check Box 77" hidden="1">
            <a:extLst>
              <a:ext uri="{63B3BB69-23CF-44E3-9099-C40C66FF867C}">
                <a14:compatExt xmlns:a14="http://schemas.microsoft.com/office/drawing/2010/main" spid="_x0000_s5197"/>
              </a:ext>
              <a:ext uri="{FF2B5EF4-FFF2-40B4-BE49-F238E27FC236}">
                <a16:creationId xmlns:a16="http://schemas.microsoft.com/office/drawing/2014/main" id="{00000000-0008-0000-0200-00004D140000}"/>
              </a:ext>
            </a:extLst>
          </xdr:cNvPr>
          <xdr:cNvSpPr/>
        </xdr:nvSpPr>
        <xdr:spPr bwMode="auto">
          <a:xfrm>
            <a:off x="2921000" y="3733800"/>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遷延分娩</a:t>
            </a:r>
          </a:p>
        </xdr:txBody>
      </xdr:sp>
      <xdr:sp macro="" textlink="">
        <xdr:nvSpPr>
          <xdr:cNvPr id="5198" name="Check Box 78" hidden="1">
            <a:extLst>
              <a:ext uri="{63B3BB69-23CF-44E3-9099-C40C66FF867C}">
                <a14:compatExt xmlns:a14="http://schemas.microsoft.com/office/drawing/2010/main" spid="_x0000_s5198"/>
              </a:ext>
              <a:ext uri="{FF2B5EF4-FFF2-40B4-BE49-F238E27FC236}">
                <a16:creationId xmlns:a16="http://schemas.microsoft.com/office/drawing/2014/main" id="{00000000-0008-0000-0200-00004E140000}"/>
              </a:ext>
            </a:extLst>
          </xdr:cNvPr>
          <xdr:cNvSpPr/>
        </xdr:nvSpPr>
        <xdr:spPr bwMode="auto">
          <a:xfrm>
            <a:off x="5283200" y="3721100"/>
            <a:ext cx="2298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a:ea typeface="Yu Gothic"/>
              </a:rPr>
              <a:t>その他《詳細を下に記載》</a:t>
            </a:r>
          </a:p>
        </xdr:txBody>
      </xdr:sp>
    </xdr:grpSp>
    <xdr:clientData fLocksWithSheet="0"/>
  </xdr:twoCellAnchor>
  <mc:AlternateContent xmlns:mc="http://schemas.openxmlformats.org/markup-compatibility/2006">
    <mc:Choice xmlns:a14="http://schemas.microsoft.com/office/drawing/2010/main" Requires="a14">
      <xdr:twoCellAnchor editAs="oneCell">
        <xdr:from>
          <xdr:col>0</xdr:col>
          <xdr:colOff>1549400</xdr:colOff>
          <xdr:row>21</xdr:row>
          <xdr:rowOff>0</xdr:rowOff>
        </xdr:from>
        <xdr:to>
          <xdr:col>4</xdr:col>
          <xdr:colOff>685800</xdr:colOff>
          <xdr:row>22</xdr:row>
          <xdr:rowOff>508000</xdr:rowOff>
        </xdr:to>
        <xdr:sp macro="" textlink="">
          <xdr:nvSpPr>
            <xdr:cNvPr id="5199" name="Group Box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50</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20</xdr:row>
          <xdr:rowOff>457200</xdr:rowOff>
        </xdr:from>
        <xdr:to>
          <xdr:col>2</xdr:col>
          <xdr:colOff>584200</xdr:colOff>
          <xdr:row>22</xdr:row>
          <xdr:rowOff>76200</xdr:rowOff>
        </xdr:to>
        <xdr:sp macro="" textlink="">
          <xdr:nvSpPr>
            <xdr:cNvPr id="5200" name="Option Button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457200</xdr:rowOff>
        </xdr:from>
        <xdr:to>
          <xdr:col>4</xdr:col>
          <xdr:colOff>647700</xdr:colOff>
          <xdr:row>22</xdr:row>
          <xdr:rowOff>76200</xdr:rowOff>
        </xdr:to>
        <xdr:sp macro="" textlink="">
          <xdr:nvSpPr>
            <xdr:cNvPr id="5201" name="Option Button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あり《下の項目にチェック》</a:t>
              </a:r>
            </a:p>
          </xdr:txBody>
        </xdr:sp>
        <xdr:clientData/>
      </xdr:twoCellAnchor>
    </mc:Choice>
    <mc:Fallback/>
  </mc:AlternateContent>
  <xdr:twoCellAnchor>
    <xdr:from>
      <xdr:col>2</xdr:col>
      <xdr:colOff>11444</xdr:colOff>
      <xdr:row>21</xdr:row>
      <xdr:rowOff>228600</xdr:rowOff>
    </xdr:from>
    <xdr:to>
      <xdr:col>9</xdr:col>
      <xdr:colOff>102624</xdr:colOff>
      <xdr:row>25</xdr:row>
      <xdr:rowOff>209340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2932444" y="7353300"/>
          <a:ext cx="7292080" cy="1390440"/>
          <a:chOff x="2836566" y="7290358"/>
          <a:chExt cx="6654568" cy="1329454"/>
        </a:xfrm>
      </xdr:grpSpPr>
      <xdr:sp macro="" textlink="">
        <xdr:nvSpPr>
          <xdr:cNvPr id="5202" name="Check Box 82" hidden="1">
            <a:extLst>
              <a:ext uri="{63B3BB69-23CF-44E3-9099-C40C66FF867C}">
                <a14:compatExt xmlns:a14="http://schemas.microsoft.com/office/drawing/2010/main" spid="_x0000_s5202"/>
              </a:ext>
              <a:ext uri="{FF2B5EF4-FFF2-40B4-BE49-F238E27FC236}">
                <a16:creationId xmlns:a16="http://schemas.microsoft.com/office/drawing/2014/main" id="{00000000-0008-0000-0200-000052140000}"/>
              </a:ext>
            </a:extLst>
          </xdr:cNvPr>
          <xdr:cNvSpPr/>
        </xdr:nvSpPr>
        <xdr:spPr bwMode="auto">
          <a:xfrm>
            <a:off x="2847033" y="7290358"/>
            <a:ext cx="1520511" cy="324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切迫流産</a:t>
            </a:r>
          </a:p>
        </xdr:txBody>
      </xdr:sp>
      <xdr:sp macro="" textlink="">
        <xdr:nvSpPr>
          <xdr:cNvPr id="5203" name="Check Box 83" hidden="1">
            <a:extLst>
              <a:ext uri="{63B3BB69-23CF-44E3-9099-C40C66FF867C}">
                <a14:compatExt xmlns:a14="http://schemas.microsoft.com/office/drawing/2010/main" spid="_x0000_s5203"/>
              </a:ext>
              <a:ext uri="{FF2B5EF4-FFF2-40B4-BE49-F238E27FC236}">
                <a16:creationId xmlns:a16="http://schemas.microsoft.com/office/drawing/2014/main" id="{00000000-0008-0000-0200-000053140000}"/>
              </a:ext>
            </a:extLst>
          </xdr:cNvPr>
          <xdr:cNvSpPr/>
        </xdr:nvSpPr>
        <xdr:spPr bwMode="auto">
          <a:xfrm>
            <a:off x="3973844" y="7290358"/>
            <a:ext cx="1520511" cy="324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切迫早産</a:t>
            </a:r>
          </a:p>
        </xdr:txBody>
      </xdr:sp>
      <xdr:sp macro="" textlink="">
        <xdr:nvSpPr>
          <xdr:cNvPr id="5204" name="Check Box 84" hidden="1">
            <a:extLst>
              <a:ext uri="{63B3BB69-23CF-44E3-9099-C40C66FF867C}">
                <a14:compatExt xmlns:a14="http://schemas.microsoft.com/office/drawing/2010/main" spid="_x0000_s5204"/>
              </a:ext>
              <a:ext uri="{FF2B5EF4-FFF2-40B4-BE49-F238E27FC236}">
                <a16:creationId xmlns:a16="http://schemas.microsoft.com/office/drawing/2014/main" id="{00000000-0008-0000-0200-000054140000}"/>
              </a:ext>
            </a:extLst>
          </xdr:cNvPr>
          <xdr:cNvSpPr/>
        </xdr:nvSpPr>
        <xdr:spPr bwMode="auto">
          <a:xfrm>
            <a:off x="5126055" y="7290358"/>
            <a:ext cx="1518046" cy="324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妊娠高血圧症候群</a:t>
            </a:r>
          </a:p>
        </xdr:txBody>
      </xdr:sp>
      <xdr:sp macro="" textlink="">
        <xdr:nvSpPr>
          <xdr:cNvPr id="5205" name="Check Box 85" hidden="1">
            <a:extLst>
              <a:ext uri="{63B3BB69-23CF-44E3-9099-C40C66FF867C}">
                <a14:compatExt xmlns:a14="http://schemas.microsoft.com/office/drawing/2010/main" spid="_x0000_s5205"/>
              </a:ext>
              <a:ext uri="{FF2B5EF4-FFF2-40B4-BE49-F238E27FC236}">
                <a16:creationId xmlns:a16="http://schemas.microsoft.com/office/drawing/2014/main" id="{00000000-0008-0000-0200-000055140000}"/>
              </a:ext>
            </a:extLst>
          </xdr:cNvPr>
          <xdr:cNvSpPr/>
        </xdr:nvSpPr>
        <xdr:spPr bwMode="auto">
          <a:xfrm>
            <a:off x="7011377" y="7290358"/>
            <a:ext cx="1520511" cy="324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1300" b="0" i="0" u="none" strike="noStrike" baseline="0">
                <a:solidFill>
                  <a:srgbClr val="000000"/>
                </a:solidFill>
                <a:latin typeface="Lucida Grande" charset="0"/>
                <a:cs typeface="Lucida Grande" charset="0"/>
              </a:rPr>
              <a:t>HELLP</a:t>
            </a:r>
            <a:r>
              <a:rPr lang="ja-JP" altLang="en-US" sz="1300" b="0" i="0" u="none" strike="noStrike" baseline="0">
                <a:solidFill>
                  <a:srgbClr val="000000"/>
                </a:solidFill>
                <a:latin typeface="游ゴシック" charset="-128"/>
                <a:ea typeface="游ゴシック" charset="-128"/>
                <a:cs typeface="Lucida Grande" charset="0"/>
              </a:rPr>
              <a:t>症候群</a:t>
            </a:r>
            <a:endParaRPr lang="ja-JP" altLang="en-US" sz="1300" b="0" i="0" u="none" strike="noStrike" baseline="0">
              <a:solidFill>
                <a:srgbClr val="000000"/>
              </a:solidFill>
              <a:latin typeface="游ゴシック" charset="-128"/>
              <a:ea typeface="游ゴシック" charset="-128"/>
            </a:endParaRPr>
          </a:p>
        </xdr:txBody>
      </xdr:sp>
      <xdr:sp macro="" textlink="">
        <xdr:nvSpPr>
          <xdr:cNvPr id="5206" name="Check Box 86" hidden="1">
            <a:extLst>
              <a:ext uri="{63B3BB69-23CF-44E3-9099-C40C66FF867C}">
                <a14:compatExt xmlns:a14="http://schemas.microsoft.com/office/drawing/2010/main" spid="_x0000_s5206"/>
              </a:ext>
              <a:ext uri="{FF2B5EF4-FFF2-40B4-BE49-F238E27FC236}">
                <a16:creationId xmlns:a16="http://schemas.microsoft.com/office/drawing/2014/main" id="{00000000-0008-0000-0200-000056140000}"/>
              </a:ext>
            </a:extLst>
          </xdr:cNvPr>
          <xdr:cNvSpPr/>
        </xdr:nvSpPr>
        <xdr:spPr bwMode="auto">
          <a:xfrm>
            <a:off x="2847033" y="7626559"/>
            <a:ext cx="1520511" cy="324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急性妊娠脂肪肝</a:t>
            </a:r>
          </a:p>
        </xdr:txBody>
      </xdr:sp>
      <xdr:sp macro="" textlink="">
        <xdr:nvSpPr>
          <xdr:cNvPr id="5207" name="Check Box 87" hidden="1">
            <a:extLst>
              <a:ext uri="{63B3BB69-23CF-44E3-9099-C40C66FF867C}">
                <a14:compatExt xmlns:a14="http://schemas.microsoft.com/office/drawing/2010/main" spid="_x0000_s5207"/>
              </a:ext>
              <a:ext uri="{FF2B5EF4-FFF2-40B4-BE49-F238E27FC236}">
                <a16:creationId xmlns:a16="http://schemas.microsoft.com/office/drawing/2014/main" id="{00000000-0008-0000-0200-000057140000}"/>
              </a:ext>
            </a:extLst>
          </xdr:cNvPr>
          <xdr:cNvSpPr/>
        </xdr:nvSpPr>
        <xdr:spPr bwMode="auto">
          <a:xfrm>
            <a:off x="4570744" y="7626559"/>
            <a:ext cx="1517022" cy="324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常位胎盤早期剥離</a:t>
            </a:r>
          </a:p>
        </xdr:txBody>
      </xdr:sp>
      <xdr:sp macro="" textlink="">
        <xdr:nvSpPr>
          <xdr:cNvPr id="5208" name="Check Box 88" hidden="1">
            <a:extLst>
              <a:ext uri="{63B3BB69-23CF-44E3-9099-C40C66FF867C}">
                <a14:compatExt xmlns:a14="http://schemas.microsoft.com/office/drawing/2010/main" spid="_x0000_s5208"/>
              </a:ext>
              <a:ext uri="{FF2B5EF4-FFF2-40B4-BE49-F238E27FC236}">
                <a16:creationId xmlns:a16="http://schemas.microsoft.com/office/drawing/2014/main" id="{00000000-0008-0000-0200-000058140000}"/>
              </a:ext>
            </a:extLst>
          </xdr:cNvPr>
          <xdr:cNvSpPr/>
        </xdr:nvSpPr>
        <xdr:spPr bwMode="auto">
          <a:xfrm>
            <a:off x="6506866" y="7626559"/>
            <a:ext cx="1517022" cy="324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胎児発育不全</a:t>
            </a:r>
          </a:p>
        </xdr:txBody>
      </xdr:sp>
      <xdr:sp macro="" textlink="">
        <xdr:nvSpPr>
          <xdr:cNvPr id="5209" name="Check Box 89" hidden="1">
            <a:extLst>
              <a:ext uri="{63B3BB69-23CF-44E3-9099-C40C66FF867C}">
                <a14:compatExt xmlns:a14="http://schemas.microsoft.com/office/drawing/2010/main" spid="_x0000_s5209"/>
              </a:ext>
              <a:ext uri="{FF2B5EF4-FFF2-40B4-BE49-F238E27FC236}">
                <a16:creationId xmlns:a16="http://schemas.microsoft.com/office/drawing/2014/main" id="{00000000-0008-0000-0200-000059140000}"/>
              </a:ext>
            </a:extLst>
          </xdr:cNvPr>
          <xdr:cNvSpPr/>
        </xdr:nvSpPr>
        <xdr:spPr bwMode="auto">
          <a:xfrm>
            <a:off x="7973087" y="7626559"/>
            <a:ext cx="1518047" cy="324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臨床的</a:t>
            </a:r>
            <a:r>
              <a:rPr lang="ja-JP" altLang="en-US" sz="1300" b="0" i="0" u="none" strike="noStrike" baseline="0">
                <a:solidFill>
                  <a:srgbClr val="000000"/>
                </a:solidFill>
                <a:latin typeface="Lucida Grande" charset="0"/>
                <a:ea typeface="游ゴシック" charset="-128"/>
                <a:cs typeface="Lucida Grande" charset="0"/>
              </a:rPr>
              <a:t>CAM</a:t>
            </a:r>
            <a:endParaRPr lang="ja-JP" altLang="en-US" sz="1300" b="0" i="0" u="none" strike="noStrike" baseline="0">
              <a:solidFill>
                <a:srgbClr val="000000"/>
              </a:solidFill>
              <a:latin typeface="Lucida Grande" charset="0"/>
              <a:cs typeface="Lucida Grande" charset="0"/>
            </a:endParaRPr>
          </a:p>
        </xdr:txBody>
      </xdr:sp>
      <xdr:sp macro="" textlink="">
        <xdr:nvSpPr>
          <xdr:cNvPr id="5210" name="Check Box 90" hidden="1">
            <a:extLst>
              <a:ext uri="{63B3BB69-23CF-44E3-9099-C40C66FF867C}">
                <a14:compatExt xmlns:a14="http://schemas.microsoft.com/office/drawing/2010/main" spid="_x0000_s5210"/>
              </a:ext>
              <a:ext uri="{FF2B5EF4-FFF2-40B4-BE49-F238E27FC236}">
                <a16:creationId xmlns:a16="http://schemas.microsoft.com/office/drawing/2014/main" id="{00000000-0008-0000-0200-00005A140000}"/>
              </a:ext>
            </a:extLst>
          </xdr:cNvPr>
          <xdr:cNvSpPr/>
        </xdr:nvSpPr>
        <xdr:spPr bwMode="auto">
          <a:xfrm>
            <a:off x="2847033" y="7960248"/>
            <a:ext cx="1520511" cy="324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羊水過多</a:t>
            </a:r>
          </a:p>
        </xdr:txBody>
      </xdr:sp>
      <xdr:sp macro="" textlink="">
        <xdr:nvSpPr>
          <xdr:cNvPr id="5211" name="Check Box 91" hidden="1">
            <a:extLst>
              <a:ext uri="{63B3BB69-23CF-44E3-9099-C40C66FF867C}">
                <a14:compatExt xmlns:a14="http://schemas.microsoft.com/office/drawing/2010/main" spid="_x0000_s5211"/>
              </a:ext>
              <a:ext uri="{FF2B5EF4-FFF2-40B4-BE49-F238E27FC236}">
                <a16:creationId xmlns:a16="http://schemas.microsoft.com/office/drawing/2014/main" id="{00000000-0008-0000-0200-00005B140000}"/>
              </a:ext>
            </a:extLst>
          </xdr:cNvPr>
          <xdr:cNvSpPr/>
        </xdr:nvSpPr>
        <xdr:spPr bwMode="auto">
          <a:xfrm>
            <a:off x="3973844" y="7960248"/>
            <a:ext cx="1520511" cy="324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羊水過少</a:t>
            </a:r>
          </a:p>
        </xdr:txBody>
      </xdr:sp>
      <xdr:sp macro="" textlink="">
        <xdr:nvSpPr>
          <xdr:cNvPr id="5212" name="Check Box 92" hidden="1">
            <a:extLst>
              <a:ext uri="{63B3BB69-23CF-44E3-9099-C40C66FF867C}">
                <a14:compatExt xmlns:a14="http://schemas.microsoft.com/office/drawing/2010/main" spid="_x0000_s5212"/>
              </a:ext>
              <a:ext uri="{FF2B5EF4-FFF2-40B4-BE49-F238E27FC236}">
                <a16:creationId xmlns:a16="http://schemas.microsoft.com/office/drawing/2014/main" id="{00000000-0008-0000-0200-00005C140000}"/>
              </a:ext>
            </a:extLst>
          </xdr:cNvPr>
          <xdr:cNvSpPr/>
        </xdr:nvSpPr>
        <xdr:spPr bwMode="auto">
          <a:xfrm>
            <a:off x="5126055" y="7960248"/>
            <a:ext cx="1518046" cy="324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産科</a:t>
            </a:r>
            <a:r>
              <a:rPr lang="ja-JP" altLang="en-US" sz="1300" b="0" i="0" u="none" strike="noStrike" baseline="0">
                <a:solidFill>
                  <a:srgbClr val="000000"/>
                </a:solidFill>
                <a:latin typeface="Lucida Grande" charset="0"/>
                <a:ea typeface="游ゴシック" charset="-128"/>
                <a:cs typeface="Lucida Grande" charset="0"/>
              </a:rPr>
              <a:t>DIC</a:t>
            </a:r>
          </a:p>
          <a:p>
            <a:pPr algn="l" rtl="0">
              <a:defRPr sz="1000"/>
            </a:pPr>
            <a:endParaRPr lang="ja-JP" altLang="en-US" sz="1300" b="0" i="0" u="none" strike="noStrike" baseline="0">
              <a:solidFill>
                <a:srgbClr val="000000"/>
              </a:solidFill>
              <a:latin typeface="Lucida Grande" charset="0"/>
              <a:cs typeface="Lucida Grande" charset="0"/>
            </a:endParaRPr>
          </a:p>
        </xdr:txBody>
      </xdr:sp>
      <xdr:sp macro="" textlink="">
        <xdr:nvSpPr>
          <xdr:cNvPr id="5213" name="Check Box 93" hidden="1">
            <a:extLst>
              <a:ext uri="{63B3BB69-23CF-44E3-9099-C40C66FF867C}">
                <a14:compatExt xmlns:a14="http://schemas.microsoft.com/office/drawing/2010/main" spid="_x0000_s5213"/>
              </a:ext>
              <a:ext uri="{FF2B5EF4-FFF2-40B4-BE49-F238E27FC236}">
                <a16:creationId xmlns:a16="http://schemas.microsoft.com/office/drawing/2014/main" id="{00000000-0008-0000-0200-00005D140000}"/>
              </a:ext>
            </a:extLst>
          </xdr:cNvPr>
          <xdr:cNvSpPr/>
        </xdr:nvSpPr>
        <xdr:spPr bwMode="auto">
          <a:xfrm>
            <a:off x="6278266" y="7960248"/>
            <a:ext cx="1517022" cy="324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血栓塞栓症</a:t>
            </a:r>
          </a:p>
        </xdr:txBody>
      </xdr:sp>
      <xdr:sp macro="" textlink="">
        <xdr:nvSpPr>
          <xdr:cNvPr id="5214" name="Check Box 94" hidden="1">
            <a:extLst>
              <a:ext uri="{63B3BB69-23CF-44E3-9099-C40C66FF867C}">
                <a14:compatExt xmlns:a14="http://schemas.microsoft.com/office/drawing/2010/main" spid="_x0000_s5214"/>
              </a:ext>
              <a:ext uri="{FF2B5EF4-FFF2-40B4-BE49-F238E27FC236}">
                <a16:creationId xmlns:a16="http://schemas.microsoft.com/office/drawing/2014/main" id="{00000000-0008-0000-0200-00005E140000}"/>
              </a:ext>
            </a:extLst>
          </xdr:cNvPr>
          <xdr:cNvSpPr/>
        </xdr:nvSpPr>
        <xdr:spPr bwMode="auto">
          <a:xfrm>
            <a:off x="2836566" y="8295194"/>
            <a:ext cx="2567634" cy="324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その他《以下に詳細を記載》</a:t>
            </a:r>
          </a:p>
        </xdr:txBody>
      </xdr:sp>
      <xdr:sp macro="" textlink="">
        <xdr:nvSpPr>
          <xdr:cNvPr id="5298" name="Check Box 178" hidden="1">
            <a:extLst>
              <a:ext uri="{63B3BB69-23CF-44E3-9099-C40C66FF867C}">
                <a14:compatExt xmlns:a14="http://schemas.microsoft.com/office/drawing/2010/main" spid="_x0000_s5298"/>
              </a:ext>
              <a:ext uri="{FF2B5EF4-FFF2-40B4-BE49-F238E27FC236}">
                <a16:creationId xmlns:a16="http://schemas.microsoft.com/office/drawing/2014/main" id="{00000000-0008-0000-0200-0000B2140000}"/>
              </a:ext>
            </a:extLst>
          </xdr:cNvPr>
          <xdr:cNvSpPr/>
        </xdr:nvSpPr>
        <xdr:spPr bwMode="auto">
          <a:xfrm>
            <a:off x="7519951" y="7960248"/>
            <a:ext cx="1517022" cy="324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GDM</a:t>
            </a:r>
          </a:p>
        </xdr:txBody>
      </xdr:sp>
    </xdr:grpSp>
    <xdr:clientData fLocksWithSheet="0"/>
  </xdr:twoCellAnchor>
  <mc:AlternateContent xmlns:mc="http://schemas.openxmlformats.org/markup-compatibility/2006">
    <mc:Choice xmlns:a14="http://schemas.microsoft.com/office/drawing/2010/main" Requires="a14">
      <xdr:twoCellAnchor editAs="oneCell">
        <xdr:from>
          <xdr:col>0</xdr:col>
          <xdr:colOff>1612900</xdr:colOff>
          <xdr:row>27</xdr:row>
          <xdr:rowOff>749300</xdr:rowOff>
        </xdr:from>
        <xdr:to>
          <xdr:col>6</xdr:col>
          <xdr:colOff>139700</xdr:colOff>
          <xdr:row>29</xdr:row>
          <xdr:rowOff>368300</xdr:rowOff>
        </xdr:to>
        <xdr:sp macro="" textlink="">
          <xdr:nvSpPr>
            <xdr:cNvPr id="5215" name="Group Box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95</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838200</xdr:rowOff>
        </xdr:from>
        <xdr:to>
          <xdr:col>2</xdr:col>
          <xdr:colOff>571500</xdr:colOff>
          <xdr:row>29</xdr:row>
          <xdr:rowOff>76200</xdr:rowOff>
        </xdr:to>
        <xdr:sp macro="" textlink="">
          <xdr:nvSpPr>
            <xdr:cNvPr id="5216" name="Option Button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838200</xdr:rowOff>
        </xdr:from>
        <xdr:to>
          <xdr:col>4</xdr:col>
          <xdr:colOff>927100</xdr:colOff>
          <xdr:row>29</xdr:row>
          <xdr:rowOff>76200</xdr:rowOff>
        </xdr:to>
        <xdr:sp macro="" textlink="">
          <xdr:nvSpPr>
            <xdr:cNvPr id="5217" name="Option Button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あり《下の該当項目にチェック》</a:t>
              </a:r>
            </a:p>
          </xdr:txBody>
        </xdr:sp>
        <xdr:clientData/>
      </xdr:twoCellAnchor>
    </mc:Choice>
    <mc:Fallback/>
  </mc:AlternateContent>
  <xdr:twoCellAnchor>
    <xdr:from>
      <xdr:col>2</xdr:col>
      <xdr:colOff>0</xdr:colOff>
      <xdr:row>13</xdr:row>
      <xdr:rowOff>143469</xdr:rowOff>
    </xdr:from>
    <xdr:to>
      <xdr:col>8</xdr:col>
      <xdr:colOff>544286</xdr:colOff>
      <xdr:row>16</xdr:row>
      <xdr:rowOff>107160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2921000" y="3445469"/>
          <a:ext cx="6716486" cy="1474991"/>
          <a:chOff x="2847033" y="3367315"/>
          <a:chExt cx="6238352" cy="1470942"/>
        </a:xfrm>
      </xdr:grpSpPr>
      <xdr:sp macro="" textlink="">
        <xdr:nvSpPr>
          <xdr:cNvPr id="5179" name="Check Box 59" hidden="1">
            <a:extLst>
              <a:ext uri="{63B3BB69-23CF-44E3-9099-C40C66FF867C}">
                <a14:compatExt xmlns:a14="http://schemas.microsoft.com/office/drawing/2010/main" spid="_x0000_s5179"/>
              </a:ext>
              <a:ext uri="{FF2B5EF4-FFF2-40B4-BE49-F238E27FC236}">
                <a16:creationId xmlns:a16="http://schemas.microsoft.com/office/drawing/2014/main" id="{00000000-0008-0000-0200-00003B140000}"/>
              </a:ext>
            </a:extLst>
          </xdr:cNvPr>
          <xdr:cNvSpPr/>
        </xdr:nvSpPr>
        <xdr:spPr bwMode="auto">
          <a:xfrm>
            <a:off x="2847034" y="3367315"/>
            <a:ext cx="1409560" cy="60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前回帝王切開</a:t>
            </a:r>
          </a:p>
        </xdr:txBody>
      </xdr:sp>
      <xdr:sp macro="" textlink="">
        <xdr:nvSpPr>
          <xdr:cNvPr id="5180" name="Check Box 60" hidden="1">
            <a:extLst>
              <a:ext uri="{63B3BB69-23CF-44E3-9099-C40C66FF867C}">
                <a14:compatExt xmlns:a14="http://schemas.microsoft.com/office/drawing/2010/main" spid="_x0000_s5180"/>
              </a:ext>
              <a:ext uri="{FF2B5EF4-FFF2-40B4-BE49-F238E27FC236}">
                <a16:creationId xmlns:a16="http://schemas.microsoft.com/office/drawing/2014/main" id="{00000000-0008-0000-0200-00003C140000}"/>
              </a:ext>
            </a:extLst>
          </xdr:cNvPr>
          <xdr:cNvSpPr/>
        </xdr:nvSpPr>
        <xdr:spPr bwMode="auto">
          <a:xfrm>
            <a:off x="4264873" y="3367315"/>
            <a:ext cx="1373370" cy="60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胎児機能不全</a:t>
            </a:r>
          </a:p>
        </xdr:txBody>
      </xdr:sp>
      <xdr:sp macro="" textlink="">
        <xdr:nvSpPr>
          <xdr:cNvPr id="5181" name="Check Box 61" hidden="1">
            <a:extLst>
              <a:ext uri="{63B3BB69-23CF-44E3-9099-C40C66FF867C}">
                <a14:compatExt xmlns:a14="http://schemas.microsoft.com/office/drawing/2010/main" spid="_x0000_s5181"/>
              </a:ext>
              <a:ext uri="{FF2B5EF4-FFF2-40B4-BE49-F238E27FC236}">
                <a16:creationId xmlns:a16="http://schemas.microsoft.com/office/drawing/2014/main" id="{00000000-0008-0000-0200-00003D140000}"/>
              </a:ext>
            </a:extLst>
          </xdr:cNvPr>
          <xdr:cNvSpPr/>
        </xdr:nvSpPr>
        <xdr:spPr bwMode="auto">
          <a:xfrm>
            <a:off x="5644732" y="3367315"/>
            <a:ext cx="1096037" cy="60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胎位異常</a:t>
            </a:r>
          </a:p>
        </xdr:txBody>
      </xdr:sp>
      <xdr:sp macro="" textlink="">
        <xdr:nvSpPr>
          <xdr:cNvPr id="5182" name="Check Box 62" hidden="1">
            <a:extLst>
              <a:ext uri="{63B3BB69-23CF-44E3-9099-C40C66FF867C}">
                <a14:compatExt xmlns:a14="http://schemas.microsoft.com/office/drawing/2010/main" spid="_x0000_s5182"/>
              </a:ext>
              <a:ext uri="{FF2B5EF4-FFF2-40B4-BE49-F238E27FC236}">
                <a16:creationId xmlns:a16="http://schemas.microsoft.com/office/drawing/2014/main" id="{00000000-0008-0000-0200-00003E140000}"/>
              </a:ext>
            </a:extLst>
          </xdr:cNvPr>
          <xdr:cNvSpPr/>
        </xdr:nvSpPr>
        <xdr:spPr bwMode="auto">
          <a:xfrm>
            <a:off x="6771407" y="3367315"/>
            <a:ext cx="750901" cy="60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多胎</a:t>
            </a:r>
          </a:p>
        </xdr:txBody>
      </xdr:sp>
      <xdr:sp macro="" textlink="">
        <xdr:nvSpPr>
          <xdr:cNvPr id="5183" name="Check Box 63" hidden="1">
            <a:extLst>
              <a:ext uri="{63B3BB69-23CF-44E3-9099-C40C66FF867C}">
                <a14:compatExt xmlns:a14="http://schemas.microsoft.com/office/drawing/2010/main" spid="_x0000_s5183"/>
              </a:ext>
              <a:ext uri="{FF2B5EF4-FFF2-40B4-BE49-F238E27FC236}">
                <a16:creationId xmlns:a16="http://schemas.microsoft.com/office/drawing/2014/main" id="{00000000-0008-0000-0200-00003F140000}"/>
              </a:ext>
            </a:extLst>
          </xdr:cNvPr>
          <xdr:cNvSpPr/>
        </xdr:nvSpPr>
        <xdr:spPr bwMode="auto">
          <a:xfrm>
            <a:off x="7530964" y="3367315"/>
            <a:ext cx="1519113" cy="60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児頭骨盤不均衡</a:t>
            </a:r>
          </a:p>
        </xdr:txBody>
      </xdr:sp>
      <xdr:sp macro="" textlink="">
        <xdr:nvSpPr>
          <xdr:cNvPr id="5184" name="Check Box 64" hidden="1">
            <a:extLst>
              <a:ext uri="{63B3BB69-23CF-44E3-9099-C40C66FF867C}">
                <a14:compatExt xmlns:a14="http://schemas.microsoft.com/office/drawing/2010/main" spid="_x0000_s5184"/>
              </a:ext>
              <a:ext uri="{FF2B5EF4-FFF2-40B4-BE49-F238E27FC236}">
                <a16:creationId xmlns:a16="http://schemas.microsoft.com/office/drawing/2014/main" id="{00000000-0008-0000-0200-000040140000}"/>
              </a:ext>
            </a:extLst>
          </xdr:cNvPr>
          <xdr:cNvSpPr/>
        </xdr:nvSpPr>
        <xdr:spPr bwMode="auto">
          <a:xfrm>
            <a:off x="2847034" y="3799463"/>
            <a:ext cx="1325824" cy="60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子宮内感染</a:t>
            </a:r>
          </a:p>
        </xdr:txBody>
      </xdr:sp>
      <xdr:sp macro="" textlink="">
        <xdr:nvSpPr>
          <xdr:cNvPr id="5185" name="Check Box 65" hidden="1">
            <a:extLst>
              <a:ext uri="{63B3BB69-23CF-44E3-9099-C40C66FF867C}">
                <a14:compatExt xmlns:a14="http://schemas.microsoft.com/office/drawing/2010/main" spid="_x0000_s5185"/>
              </a:ext>
              <a:ext uri="{FF2B5EF4-FFF2-40B4-BE49-F238E27FC236}">
                <a16:creationId xmlns:a16="http://schemas.microsoft.com/office/drawing/2014/main" id="{00000000-0008-0000-0200-000041140000}"/>
              </a:ext>
            </a:extLst>
          </xdr:cNvPr>
          <xdr:cNvSpPr/>
        </xdr:nvSpPr>
        <xdr:spPr bwMode="auto">
          <a:xfrm>
            <a:off x="5543458" y="3779342"/>
            <a:ext cx="1504344" cy="60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a:ea typeface="Yu Gothic"/>
              </a:rPr>
              <a:t>COVID-19感染</a:t>
            </a:r>
          </a:p>
        </xdr:txBody>
      </xdr:sp>
      <xdr:sp macro="" textlink="">
        <xdr:nvSpPr>
          <xdr:cNvPr id="5186" name="Check Box 66" hidden="1">
            <a:extLst>
              <a:ext uri="{63B3BB69-23CF-44E3-9099-C40C66FF867C}">
                <a14:compatExt xmlns:a14="http://schemas.microsoft.com/office/drawing/2010/main" spid="_x0000_s5186"/>
              </a:ext>
              <a:ext uri="{FF2B5EF4-FFF2-40B4-BE49-F238E27FC236}">
                <a16:creationId xmlns:a16="http://schemas.microsoft.com/office/drawing/2014/main" id="{00000000-0008-0000-0200-000042140000}"/>
              </a:ext>
            </a:extLst>
          </xdr:cNvPr>
          <xdr:cNvSpPr/>
        </xdr:nvSpPr>
        <xdr:spPr bwMode="auto">
          <a:xfrm>
            <a:off x="4150938" y="3799463"/>
            <a:ext cx="1291246" cy="60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既往子宮手術</a:t>
            </a:r>
          </a:p>
        </xdr:txBody>
      </xdr:sp>
      <xdr:sp macro="" textlink="">
        <xdr:nvSpPr>
          <xdr:cNvPr id="5222" name="Check Box 102" hidden="1">
            <a:extLst>
              <a:ext uri="{63B3BB69-23CF-44E3-9099-C40C66FF867C}">
                <a14:compatExt xmlns:a14="http://schemas.microsoft.com/office/drawing/2010/main" spid="_x0000_s5222"/>
              </a:ext>
              <a:ext uri="{FF2B5EF4-FFF2-40B4-BE49-F238E27FC236}">
                <a16:creationId xmlns:a16="http://schemas.microsoft.com/office/drawing/2014/main" id="{00000000-0008-0000-0200-000066140000}"/>
              </a:ext>
            </a:extLst>
          </xdr:cNvPr>
          <xdr:cNvSpPr/>
        </xdr:nvSpPr>
        <xdr:spPr bwMode="auto">
          <a:xfrm>
            <a:off x="2847033" y="4234675"/>
            <a:ext cx="2291328" cy="60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a:ea typeface="Yu Gothic"/>
              </a:rPr>
              <a:t>その他《詳細を下に記載》</a:t>
            </a:r>
          </a:p>
        </xdr:txBody>
      </xdr:sp>
      <xdr:sp macro="" textlink="">
        <xdr:nvSpPr>
          <xdr:cNvPr id="5223" name="Check Box 103" hidden="1">
            <a:extLst>
              <a:ext uri="{63B3BB69-23CF-44E3-9099-C40C66FF867C}">
                <a14:compatExt xmlns:a14="http://schemas.microsoft.com/office/drawing/2010/main" spid="_x0000_s5223"/>
              </a:ext>
              <a:ext uri="{FF2B5EF4-FFF2-40B4-BE49-F238E27FC236}">
                <a16:creationId xmlns:a16="http://schemas.microsoft.com/office/drawing/2014/main" id="{00000000-0008-0000-0200-000067140000}"/>
              </a:ext>
            </a:extLst>
          </xdr:cNvPr>
          <xdr:cNvSpPr/>
        </xdr:nvSpPr>
        <xdr:spPr bwMode="auto">
          <a:xfrm>
            <a:off x="7062571" y="3779342"/>
            <a:ext cx="2022814" cy="60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a:ea typeface="Yu Gothic"/>
              </a:rPr>
              <a:t>COVID-19増悪（母体）</a:t>
            </a:r>
          </a:p>
        </xdr:txBody>
      </xdr:sp>
    </xdr:grpSp>
    <xdr:clientData/>
  </xdr:twoCellAnchor>
  <mc:AlternateContent xmlns:mc="http://schemas.openxmlformats.org/markup-compatibility/2006">
    <mc:Choice xmlns:a14="http://schemas.microsoft.com/office/drawing/2010/main" Requires="a14">
      <xdr:twoCellAnchor>
        <xdr:from>
          <xdr:col>2</xdr:col>
          <xdr:colOff>0</xdr:colOff>
          <xdr:row>29</xdr:row>
          <xdr:rowOff>13956</xdr:rowOff>
        </xdr:from>
        <xdr:to>
          <xdr:col>7</xdr:col>
          <xdr:colOff>879230</xdr:colOff>
          <xdr:row>29</xdr:row>
          <xdr:rowOff>677565</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2921000" y="10351756"/>
              <a:ext cx="6022730" cy="663609"/>
              <a:chOff x="2847022" y="9866923"/>
              <a:chExt cx="5624290" cy="663609"/>
            </a:xfrm>
          </xdr:grpSpPr>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2847022" y="9875994"/>
                <a:ext cx="1004835" cy="37541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産褥熱</a:t>
                </a:r>
              </a:p>
            </xdr:txBody>
          </xdr:sp>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3808744" y="9875994"/>
                <a:ext cx="1520511" cy="37541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子宮復古不全</a:t>
                </a:r>
              </a:p>
            </xdr:txBody>
          </xdr:sp>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5418155" y="9875994"/>
                <a:ext cx="1238878" cy="37541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産後うつ</a:t>
                </a:r>
              </a:p>
            </xdr:txBody>
          </xdr:sp>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2855547" y="10155114"/>
                <a:ext cx="1996133" cy="37541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a:ea typeface="Yu Gothic"/>
                  </a:rPr>
                  <a:t>その他《詳細を記載↓》</a:t>
                </a:r>
              </a:p>
            </xdr:txBody>
          </xdr:sp>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6717044" y="9866923"/>
                <a:ext cx="1754268" cy="37541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COVID-19の増悪</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88</xdr:row>
          <xdr:rowOff>0</xdr:rowOff>
        </xdr:from>
        <xdr:to>
          <xdr:col>2</xdr:col>
          <xdr:colOff>584200</xdr:colOff>
          <xdr:row>89</xdr:row>
          <xdr:rowOff>127000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合併症無し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88</xdr:row>
          <xdr:rowOff>0</xdr:rowOff>
        </xdr:from>
        <xdr:to>
          <xdr:col>4</xdr:col>
          <xdr:colOff>762000</xdr:colOff>
          <xdr:row>89</xdr:row>
          <xdr:rowOff>127000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COVID-19関連合併症→治癒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901700</xdr:colOff>
          <xdr:row>89</xdr:row>
          <xdr:rowOff>127000</xdr:rowOff>
        </xdr:from>
        <xdr:to>
          <xdr:col>7</xdr:col>
          <xdr:colOff>749300</xdr:colOff>
          <xdr:row>91</xdr:row>
          <xdr:rowOff>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死亡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89</xdr:row>
          <xdr:rowOff>127000</xdr:rowOff>
        </xdr:from>
        <xdr:to>
          <xdr:col>4</xdr:col>
          <xdr:colOff>901700</xdr:colOff>
          <xdr:row>91</xdr:row>
          <xdr:rowOff>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COVID-19以外の合併症→治癒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7</xdr:col>
          <xdr:colOff>546100</xdr:colOff>
          <xdr:row>89</xdr:row>
          <xdr:rowOff>127000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同左→後遺症あり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127000</xdr:rowOff>
        </xdr:from>
        <xdr:to>
          <xdr:col>6</xdr:col>
          <xdr:colOff>901700</xdr:colOff>
          <xdr:row>91</xdr:row>
          <xdr:rowOff>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同左→後遺症あり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1587500</xdr:colOff>
          <xdr:row>83</xdr:row>
          <xdr:rowOff>114300</xdr:rowOff>
        </xdr:from>
        <xdr:to>
          <xdr:col>8</xdr:col>
          <xdr:colOff>292100</xdr:colOff>
          <xdr:row>85</xdr:row>
          <xdr:rowOff>114300</xdr:rowOff>
        </xdr:to>
        <xdr:sp macro="" textlink="">
          <xdr:nvSpPr>
            <xdr:cNvPr id="5235" name="Group Box 115"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115</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1879600</xdr:colOff>
          <xdr:row>83</xdr:row>
          <xdr:rowOff>165100</xdr:rowOff>
        </xdr:from>
        <xdr:to>
          <xdr:col>2</xdr:col>
          <xdr:colOff>558800</xdr:colOff>
          <xdr:row>84</xdr:row>
          <xdr:rowOff>355600</xdr:rowOff>
        </xdr:to>
        <xdr:sp macro="" textlink="">
          <xdr:nvSpPr>
            <xdr:cNvPr id="5236" name="Option Button 116"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感染無し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368300</xdr:colOff>
          <xdr:row>83</xdr:row>
          <xdr:rowOff>165100</xdr:rowOff>
        </xdr:from>
        <xdr:to>
          <xdr:col>6</xdr:col>
          <xdr:colOff>0</xdr:colOff>
          <xdr:row>84</xdr:row>
          <xdr:rowOff>355600</xdr:rowOff>
        </xdr:to>
        <xdr:sp macro="" textlink="">
          <xdr:nvSpPr>
            <xdr:cNvPr id="5237" name="Option Button 117"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症状などから感染疑うが確定診断未実施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1879600</xdr:colOff>
          <xdr:row>84</xdr:row>
          <xdr:rowOff>228600</xdr:rowOff>
        </xdr:from>
        <xdr:to>
          <xdr:col>4</xdr:col>
          <xdr:colOff>558800</xdr:colOff>
          <xdr:row>85</xdr:row>
          <xdr:rowOff>101600</xdr:rowOff>
        </xdr:to>
        <xdr:sp macro="" textlink="">
          <xdr:nvSpPr>
            <xdr:cNvPr id="5239" name="Option Button 119"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感染あり（確定診断あり）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85</xdr:row>
          <xdr:rowOff>266700</xdr:rowOff>
        </xdr:from>
        <xdr:to>
          <xdr:col>3</xdr:col>
          <xdr:colOff>685800</xdr:colOff>
          <xdr:row>86</xdr:row>
          <xdr:rowOff>419100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先天性感染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266700</xdr:rowOff>
        </xdr:from>
        <xdr:to>
          <xdr:col>5</xdr:col>
          <xdr:colOff>571500</xdr:colOff>
          <xdr:row>86</xdr:row>
          <xdr:rowOff>419100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経母乳感染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622300</xdr:colOff>
          <xdr:row>85</xdr:row>
          <xdr:rowOff>266700</xdr:rowOff>
        </xdr:from>
        <xdr:to>
          <xdr:col>8</xdr:col>
          <xdr:colOff>508000</xdr:colOff>
          <xdr:row>86</xdr:row>
          <xdr:rowOff>419100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母からの接触・飛沫感染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86</xdr:row>
          <xdr:rowOff>266700</xdr:rowOff>
        </xdr:from>
        <xdr:to>
          <xdr:col>5</xdr:col>
          <xdr:colOff>114300</xdr:colOff>
          <xdr:row>86</xdr:row>
          <xdr:rowOff>685800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その他家族からの接触・飛沫感染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622300</xdr:colOff>
          <xdr:row>86</xdr:row>
          <xdr:rowOff>266700</xdr:rowOff>
        </xdr:from>
        <xdr:to>
          <xdr:col>8</xdr:col>
          <xdr:colOff>622300</xdr:colOff>
          <xdr:row>86</xdr:row>
          <xdr:rowOff>698500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母・家族以外からの接触・飛沫感染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86</xdr:row>
          <xdr:rowOff>558800</xdr:rowOff>
        </xdr:from>
        <xdr:to>
          <xdr:col>5</xdr:col>
          <xdr:colOff>114300</xdr:colOff>
          <xdr:row>87</xdr:row>
          <xdr:rowOff>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200-00007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上記以外《詳細を下に記載</a:t>
              </a:r>
              <a:r>
                <a:rPr lang="ja-JP" altLang="en-US" sz="1300" b="0" i="0" u="none" strike="noStrike" baseline="0">
                  <a:solidFill>
                    <a:srgbClr val="000000"/>
                  </a:solidFill>
                  <a:latin typeface="Lucida Grande" charset="0"/>
                  <a:ea typeface="游ゴシック" charset="-128"/>
                  <a:cs typeface="Lucida Grande" charset="0"/>
                </a:rPr>
                <a:t>↓</a:t>
              </a:r>
              <a:r>
                <a:rPr lang="ja-JP" altLang="en-US" sz="1300" b="0" i="0" u="none" strike="noStrike" baseline="0">
                  <a:solidFill>
                    <a:srgbClr val="000000"/>
                  </a:solidFill>
                  <a:latin typeface="游ゴシック" charset="-128"/>
                  <a:ea typeface="游ゴシック" charset="-128"/>
                  <a:cs typeface="Lucida Grande" charset="0"/>
                </a:rPr>
                <a:t>》</a:t>
              </a:r>
              <a:endParaRPr lang="ja-JP" altLang="en-US" sz="1300" b="0" i="0" u="none" strike="noStrike" baseline="0">
                <a:solidFill>
                  <a:srgbClr val="000000"/>
                </a:solidFill>
                <a:latin typeface="游ゴシック" charset="-128"/>
                <a:ea typeface="游ゴシック" charset="-128"/>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1701800</xdr:colOff>
          <xdr:row>42</xdr:row>
          <xdr:rowOff>584200</xdr:rowOff>
        </xdr:from>
        <xdr:to>
          <xdr:col>8</xdr:col>
          <xdr:colOff>876300</xdr:colOff>
          <xdr:row>44</xdr:row>
          <xdr:rowOff>152400</xdr:rowOff>
        </xdr:to>
        <xdr:sp macro="" textlink="">
          <xdr:nvSpPr>
            <xdr:cNvPr id="5246" name="Group Box 126" hidden="1">
              <a:extLst>
                <a:ext uri="{63B3BB69-23CF-44E3-9099-C40C66FF867C}">
                  <a14:compatExt spid="_x0000_s5246"/>
                </a:ext>
                <a:ext uri="{FF2B5EF4-FFF2-40B4-BE49-F238E27FC236}">
                  <a16:creationId xmlns:a16="http://schemas.microsoft.com/office/drawing/2014/main" id="{00000000-0008-0000-0200-00007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126</a:t>
              </a:r>
              <a:endParaRPr lang="ja-JP" altLang="en-US" sz="1300" b="0" i="0" u="none" strike="noStrike" baseline="0">
                <a:solidFill>
                  <a:srgbClr val="000000"/>
                </a:solidFill>
                <a:latin typeface="Lucida Grande" charset="0"/>
                <a:cs typeface="Lucida Grande" charset="0"/>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1879600</xdr:colOff>
          <xdr:row>42</xdr:row>
          <xdr:rowOff>711200</xdr:rowOff>
        </xdr:from>
        <xdr:to>
          <xdr:col>2</xdr:col>
          <xdr:colOff>127000</xdr:colOff>
          <xdr:row>43</xdr:row>
          <xdr:rowOff>330200</xdr:rowOff>
        </xdr:to>
        <xdr:sp macro="" textlink="">
          <xdr:nvSpPr>
            <xdr:cNvPr id="5247" name="Option Button 127" hidden="1">
              <a:extLst>
                <a:ext uri="{63B3BB69-23CF-44E3-9099-C40C66FF867C}">
                  <a14:compatExt spid="_x0000_s5247"/>
                </a:ext>
                <a:ext uri="{FF2B5EF4-FFF2-40B4-BE49-F238E27FC236}">
                  <a16:creationId xmlns:a16="http://schemas.microsoft.com/office/drawing/2014/main" id="{00000000-0008-0000-0200-00007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母児同室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177800</xdr:colOff>
          <xdr:row>42</xdr:row>
          <xdr:rowOff>711200</xdr:rowOff>
        </xdr:from>
        <xdr:to>
          <xdr:col>4</xdr:col>
          <xdr:colOff>165100</xdr:colOff>
          <xdr:row>43</xdr:row>
          <xdr:rowOff>330200</xdr:rowOff>
        </xdr:to>
        <xdr:sp macro="" textlink="">
          <xdr:nvSpPr>
            <xdr:cNvPr id="5248" name="Option Button 128" hidden="1">
              <a:extLst>
                <a:ext uri="{63B3BB69-23CF-44E3-9099-C40C66FF867C}">
                  <a14:compatExt spid="_x0000_s5248"/>
                </a:ext>
                <a:ext uri="{FF2B5EF4-FFF2-40B4-BE49-F238E27FC236}">
                  <a16:creationId xmlns:a16="http://schemas.microsoft.com/office/drawing/2014/main" id="{00000000-0008-0000-0200-00008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母児分離（新生児室）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431800</xdr:colOff>
          <xdr:row>42</xdr:row>
          <xdr:rowOff>711200</xdr:rowOff>
        </xdr:from>
        <xdr:to>
          <xdr:col>6</xdr:col>
          <xdr:colOff>419100</xdr:colOff>
          <xdr:row>43</xdr:row>
          <xdr:rowOff>330200</xdr:rowOff>
        </xdr:to>
        <xdr:sp macro="" textlink="">
          <xdr:nvSpPr>
            <xdr:cNvPr id="5249" name="Option Button 129" hidden="1">
              <a:extLst>
                <a:ext uri="{63B3BB69-23CF-44E3-9099-C40C66FF867C}">
                  <a14:compatExt spid="_x0000_s5249"/>
                </a:ext>
                <a:ext uri="{FF2B5EF4-FFF2-40B4-BE49-F238E27FC236}">
                  <a16:creationId xmlns:a16="http://schemas.microsoft.com/office/drawing/2014/main" id="{00000000-0008-0000-0200-00008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母児分離（</a:t>
              </a:r>
              <a:r>
                <a:rPr lang="ja-JP" altLang="en-US" sz="1300" b="0" i="0" u="none" strike="noStrike" baseline="0">
                  <a:solidFill>
                    <a:srgbClr val="000000"/>
                  </a:solidFill>
                  <a:latin typeface="Lucida Grande" charset="0"/>
                  <a:ea typeface="游ゴシック" charset="-128"/>
                  <a:cs typeface="Lucida Grande" charset="0"/>
                </a:rPr>
                <a:t>GCU</a:t>
              </a:r>
              <a:r>
                <a:rPr lang="ja-JP" altLang="en-US" sz="1300" b="0" i="0" u="none" strike="noStrike" baseline="0">
                  <a:solidFill>
                    <a:srgbClr val="000000"/>
                  </a:solidFill>
                  <a:latin typeface="游ゴシック" charset="-128"/>
                  <a:ea typeface="游ゴシック" charset="-128"/>
                  <a:cs typeface="Lucida Grande" charset="0"/>
                </a:rPr>
                <a:t>）</a:t>
              </a:r>
              <a:endParaRPr lang="ja-JP" altLang="en-US" sz="1300" b="0" i="0" u="none" strike="noStrike" baseline="0">
                <a:solidFill>
                  <a:srgbClr val="000000"/>
                </a:solidFill>
                <a:latin typeface="游ゴシック" charset="-128"/>
                <a:ea typeface="游ゴシック"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368300</xdr:colOff>
          <xdr:row>42</xdr:row>
          <xdr:rowOff>711200</xdr:rowOff>
        </xdr:from>
        <xdr:to>
          <xdr:col>8</xdr:col>
          <xdr:colOff>342900</xdr:colOff>
          <xdr:row>43</xdr:row>
          <xdr:rowOff>330200</xdr:rowOff>
        </xdr:to>
        <xdr:sp macro="" textlink="">
          <xdr:nvSpPr>
            <xdr:cNvPr id="5251" name="Option Button 131"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母児分離（</a:t>
              </a:r>
              <a:r>
                <a:rPr lang="ja-JP" altLang="en-US" sz="1300" b="0" i="0" u="none" strike="noStrike" baseline="0">
                  <a:solidFill>
                    <a:srgbClr val="000000"/>
                  </a:solidFill>
                  <a:latin typeface="Lucida Grande" charset="0"/>
                  <a:ea typeface="游ゴシック" charset="-128"/>
                  <a:cs typeface="Lucida Grande" charset="0"/>
                </a:rPr>
                <a:t>NICU</a:t>
              </a:r>
              <a:r>
                <a:rPr lang="ja-JP" altLang="en-US" sz="1300" b="0" i="0" u="none" strike="noStrike" baseline="0">
                  <a:solidFill>
                    <a:srgbClr val="000000"/>
                  </a:solidFill>
                  <a:latin typeface="游ゴシック" charset="-128"/>
                  <a:ea typeface="游ゴシック" charset="-128"/>
                  <a:cs typeface="Lucida Grande" charset="0"/>
                </a:rPr>
                <a:t>）</a:t>
              </a:r>
              <a:endParaRPr lang="ja-JP" altLang="en-US" sz="1300" b="0" i="0" u="none" strike="noStrike" baseline="0">
                <a:solidFill>
                  <a:srgbClr val="000000"/>
                </a:solidFill>
                <a:latin typeface="游ゴシック" charset="-128"/>
                <a:ea typeface="游ゴシック"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1866900</xdr:colOff>
          <xdr:row>43</xdr:row>
          <xdr:rowOff>190500</xdr:rowOff>
        </xdr:from>
        <xdr:to>
          <xdr:col>2</xdr:col>
          <xdr:colOff>901700</xdr:colOff>
          <xdr:row>44</xdr:row>
          <xdr:rowOff>0</xdr:rowOff>
        </xdr:to>
        <xdr:sp macro="" textlink="">
          <xdr:nvSpPr>
            <xdr:cNvPr id="5253" name="Option Button 133"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転院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43</xdr:row>
          <xdr:rowOff>190500</xdr:rowOff>
        </xdr:from>
        <xdr:to>
          <xdr:col>4</xdr:col>
          <xdr:colOff>952500</xdr:colOff>
          <xdr:row>44</xdr:row>
          <xdr:rowOff>0</xdr:rowOff>
        </xdr:to>
        <xdr:sp macro="" textlink="">
          <xdr:nvSpPr>
            <xdr:cNvPr id="5254" name="Option Button 134"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その他《詳細を記載</a:t>
              </a:r>
              <a:r>
                <a:rPr lang="ja-JP" altLang="en-US" sz="1300" b="0" i="0" u="none" strike="noStrike" baseline="0">
                  <a:solidFill>
                    <a:srgbClr val="000000"/>
                  </a:solidFill>
                  <a:latin typeface="Lucida Grande" charset="0"/>
                  <a:ea typeface="游ゴシック" charset="-128"/>
                  <a:cs typeface="Lucida Grande" charset="0"/>
                </a:rPr>
                <a:t>↓</a:t>
              </a:r>
              <a:r>
                <a:rPr lang="ja-JP" altLang="en-US" sz="1300" b="0" i="0" u="none" strike="noStrike" baseline="0">
                  <a:solidFill>
                    <a:srgbClr val="000000"/>
                  </a:solidFill>
                  <a:latin typeface="游ゴシック" charset="-128"/>
                  <a:ea typeface="游ゴシック" charset="-128"/>
                  <a:cs typeface="Lucida Grande" charset="0"/>
                </a:rPr>
                <a:t>》</a:t>
              </a:r>
              <a:endParaRPr lang="ja-JP" altLang="en-US" sz="1300" b="0" i="0" u="none" strike="noStrike" baseline="0">
                <a:solidFill>
                  <a:srgbClr val="000000"/>
                </a:solidFill>
                <a:latin typeface="游ゴシック" charset="-128"/>
                <a:ea typeface="游ゴシック"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1676400</xdr:colOff>
          <xdr:row>44</xdr:row>
          <xdr:rowOff>508000</xdr:rowOff>
        </xdr:from>
        <xdr:to>
          <xdr:col>9</xdr:col>
          <xdr:colOff>0</xdr:colOff>
          <xdr:row>60</xdr:row>
          <xdr:rowOff>12700</xdr:rowOff>
        </xdr:to>
        <xdr:sp macro="" textlink="">
          <xdr:nvSpPr>
            <xdr:cNvPr id="5258" name="Group Box 138"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36576" rIns="0" bIns="0" anchor="t" upright="1"/>
            <a:lstStyle/>
            <a:p>
              <a:pPr algn="l" rtl="0">
                <a:defRPr sz="1000"/>
              </a:pPr>
              <a:r>
                <a:rPr lang="ja-JP" altLang="en-US" sz="1300" b="0" i="0" u="none" strike="noStrike" baseline="0">
                  <a:solidFill>
                    <a:srgbClr val="000000"/>
                  </a:solidFill>
                  <a:latin typeface="游ゴシック" charset="-128"/>
                  <a:ea typeface="游ゴシック" charset="-128"/>
                </a:rPr>
                <a:t>グループ</a:t>
              </a:r>
              <a:r>
                <a:rPr lang="ja-JP" altLang="en-US" sz="1300" b="0" i="0" u="none" strike="noStrike" baseline="0">
                  <a:solidFill>
                    <a:srgbClr val="000000"/>
                  </a:solidFill>
                  <a:latin typeface="Lucida Grande" charset="0"/>
                  <a:ea typeface="游ゴシック" charset="-128"/>
                  <a:cs typeface="Lucida Grande" charset="0"/>
                </a:rPr>
                <a:t> 138</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44</xdr:row>
          <xdr:rowOff>685800</xdr:rowOff>
        </xdr:from>
        <xdr:to>
          <xdr:col>2</xdr:col>
          <xdr:colOff>584200</xdr:colOff>
          <xdr:row>46</xdr:row>
          <xdr:rowOff>50800</xdr:rowOff>
        </xdr:to>
        <xdr:sp macro="" textlink="">
          <xdr:nvSpPr>
            <xdr:cNvPr id="5259" name="Option Button 139" hidden="1">
              <a:extLst>
                <a:ext uri="{63B3BB69-23CF-44E3-9099-C40C66FF867C}">
                  <a14:compatExt spid="_x0000_s5259"/>
                </a:ext>
                <a:ext uri="{FF2B5EF4-FFF2-40B4-BE49-F238E27FC236}">
                  <a16:creationId xmlns:a16="http://schemas.microsoft.com/office/drawing/2014/main" id="{00000000-0008-0000-0200-00008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母乳（生）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44</xdr:row>
          <xdr:rowOff>685800</xdr:rowOff>
        </xdr:from>
        <xdr:to>
          <xdr:col>3</xdr:col>
          <xdr:colOff>939800</xdr:colOff>
          <xdr:row>46</xdr:row>
          <xdr:rowOff>50800</xdr:rowOff>
        </xdr:to>
        <xdr:sp macro="" textlink="">
          <xdr:nvSpPr>
            <xdr:cNvPr id="5260" name="Option Button 140"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母乳（低温殺菌）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44</xdr:row>
          <xdr:rowOff>685800</xdr:rowOff>
        </xdr:from>
        <xdr:to>
          <xdr:col>5</xdr:col>
          <xdr:colOff>711200</xdr:colOff>
          <xdr:row>46</xdr:row>
          <xdr:rowOff>50800</xdr:rowOff>
        </xdr:to>
        <xdr:sp macro="" textlink="">
          <xdr:nvSpPr>
            <xdr:cNvPr id="5261" name="Option Button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母乳（その他殺菌）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45</xdr:row>
          <xdr:rowOff>203200</xdr:rowOff>
        </xdr:from>
        <xdr:to>
          <xdr:col>2</xdr:col>
          <xdr:colOff>927100</xdr:colOff>
          <xdr:row>46</xdr:row>
          <xdr:rowOff>330200</xdr:rowOff>
        </xdr:to>
        <xdr:sp macro="" textlink="">
          <xdr:nvSpPr>
            <xdr:cNvPr id="5264" name="Option Button 144"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母乳</a:t>
              </a:r>
              <a:r>
                <a:rPr lang="ja-JP" altLang="en-US" sz="1300" b="0" i="0" u="none" strike="noStrike" baseline="0">
                  <a:solidFill>
                    <a:srgbClr val="000000"/>
                  </a:solidFill>
                  <a:latin typeface="Lucida Grande" charset="0"/>
                  <a:ea typeface="游ゴシック" charset="-128"/>
                  <a:cs typeface="Lucida Grande" charset="0"/>
                </a:rPr>
                <a:t>(</a:t>
              </a:r>
              <a:r>
                <a:rPr lang="ja-JP" altLang="en-US" sz="1300" b="0" i="0" u="none" strike="noStrike" baseline="0">
                  <a:solidFill>
                    <a:srgbClr val="000000"/>
                  </a:solidFill>
                  <a:latin typeface="游ゴシック" charset="-128"/>
                  <a:ea typeface="游ゴシック" charset="-128"/>
                  <a:cs typeface="Lucida Grande" charset="0"/>
                </a:rPr>
                <a:t>生</a:t>
              </a:r>
              <a:r>
                <a:rPr lang="ja-JP" altLang="en-US" sz="1300" b="0" i="0" u="none" strike="noStrike" baseline="0">
                  <a:solidFill>
                    <a:srgbClr val="000000"/>
                  </a:solidFill>
                  <a:latin typeface="Lucida Grande" charset="0"/>
                  <a:ea typeface="游ゴシック" charset="-128"/>
                  <a:cs typeface="Lucida Grande" charset="0"/>
                </a:rPr>
                <a:t>)</a:t>
              </a:r>
              <a:r>
                <a:rPr lang="ja-JP" altLang="en-US" sz="1300" b="0" i="0" u="none" strike="noStrike" baseline="0">
                  <a:solidFill>
                    <a:srgbClr val="000000"/>
                  </a:solidFill>
                  <a:latin typeface="游ゴシック" charset="-128"/>
                  <a:ea typeface="游ゴシック" charset="-128"/>
                  <a:cs typeface="Lucida Grande" charset="0"/>
                </a:rPr>
                <a:t>との混合栄養</a:t>
              </a:r>
              <a:endParaRPr lang="ja-JP" altLang="en-US" sz="1300" b="0" i="0" u="none" strike="noStrike" baseline="0">
                <a:solidFill>
                  <a:srgbClr val="000000"/>
                </a:solidFill>
                <a:latin typeface="游ゴシック" charset="-128"/>
                <a:ea typeface="游ゴシック"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45</xdr:row>
          <xdr:rowOff>203200</xdr:rowOff>
        </xdr:from>
        <xdr:to>
          <xdr:col>6</xdr:col>
          <xdr:colOff>25400</xdr:colOff>
          <xdr:row>46</xdr:row>
          <xdr:rowOff>330200</xdr:rowOff>
        </xdr:to>
        <xdr:sp macro="" textlink="">
          <xdr:nvSpPr>
            <xdr:cNvPr id="5265" name="Option Button 145" hidden="1">
              <a:extLst>
                <a:ext uri="{63B3BB69-23CF-44E3-9099-C40C66FF867C}">
                  <a14:compatExt spid="_x0000_s5265"/>
                </a:ext>
                <a:ext uri="{FF2B5EF4-FFF2-40B4-BE49-F238E27FC236}">
                  <a16:creationId xmlns:a16="http://schemas.microsoft.com/office/drawing/2014/main" id="{00000000-0008-0000-0200-00009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母乳</a:t>
              </a:r>
              <a:r>
                <a:rPr lang="ja-JP" altLang="en-US" sz="1300" b="0" i="0" u="none" strike="noStrike" baseline="0">
                  <a:solidFill>
                    <a:srgbClr val="000000"/>
                  </a:solidFill>
                  <a:latin typeface="Lucida Grande" charset="0"/>
                  <a:ea typeface="游ゴシック" charset="-128"/>
                  <a:cs typeface="Lucida Grande" charset="0"/>
                </a:rPr>
                <a:t>(</a:t>
              </a:r>
              <a:r>
                <a:rPr lang="ja-JP" altLang="en-US" sz="1300" b="0" i="0" u="none" strike="noStrike" baseline="0">
                  <a:solidFill>
                    <a:srgbClr val="000000"/>
                  </a:solidFill>
                  <a:latin typeface="游ゴシック" charset="-128"/>
                  <a:ea typeface="游ゴシック" charset="-128"/>
                  <a:cs typeface="Lucida Grande" charset="0"/>
                </a:rPr>
                <a:t>低温殺菌</a:t>
              </a:r>
              <a:r>
                <a:rPr lang="ja-JP" altLang="en-US" sz="1300" b="0" i="0" u="none" strike="noStrike" baseline="0">
                  <a:solidFill>
                    <a:srgbClr val="000000"/>
                  </a:solidFill>
                  <a:latin typeface="Lucida Grande" charset="0"/>
                  <a:ea typeface="游ゴシック" charset="-128"/>
                  <a:cs typeface="Lucida Grande" charset="0"/>
                </a:rPr>
                <a:t>)</a:t>
              </a:r>
              <a:r>
                <a:rPr lang="ja-JP" altLang="en-US" sz="1300" b="0" i="0" u="none" strike="noStrike" baseline="0">
                  <a:solidFill>
                    <a:srgbClr val="000000"/>
                  </a:solidFill>
                  <a:latin typeface="游ゴシック" charset="-128"/>
                  <a:ea typeface="游ゴシック" charset="-128"/>
                  <a:cs typeface="Lucida Grande" charset="0"/>
                </a:rPr>
                <a:t>との混合栄養</a:t>
              </a:r>
              <a:endParaRPr lang="ja-JP" altLang="en-US" sz="1300" b="0" i="0" u="none" strike="noStrike" baseline="0">
                <a:solidFill>
                  <a:srgbClr val="000000"/>
                </a:solidFill>
                <a:latin typeface="游ゴシック" charset="-128"/>
                <a:ea typeface="游ゴシック"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45</xdr:row>
          <xdr:rowOff>203200</xdr:rowOff>
        </xdr:from>
        <xdr:to>
          <xdr:col>8</xdr:col>
          <xdr:colOff>863600</xdr:colOff>
          <xdr:row>46</xdr:row>
          <xdr:rowOff>330200</xdr:rowOff>
        </xdr:to>
        <xdr:sp macro="" textlink="">
          <xdr:nvSpPr>
            <xdr:cNvPr id="5266" name="Option Button 146" hidden="1">
              <a:extLst>
                <a:ext uri="{63B3BB69-23CF-44E3-9099-C40C66FF867C}">
                  <a14:compatExt spid="_x0000_s5266"/>
                </a:ext>
                <a:ext uri="{FF2B5EF4-FFF2-40B4-BE49-F238E27FC236}">
                  <a16:creationId xmlns:a16="http://schemas.microsoft.com/office/drawing/2014/main" id="{00000000-0008-0000-0200-00009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母乳</a:t>
              </a:r>
              <a:r>
                <a:rPr lang="ja-JP" altLang="en-US" sz="1300" b="0" i="0" u="none" strike="noStrike" baseline="0">
                  <a:solidFill>
                    <a:srgbClr val="000000"/>
                  </a:solidFill>
                  <a:latin typeface="Lucida Grande" charset="0"/>
                  <a:ea typeface="游ゴシック" charset="-128"/>
                  <a:cs typeface="Lucida Grande" charset="0"/>
                </a:rPr>
                <a:t>(</a:t>
              </a:r>
              <a:r>
                <a:rPr lang="ja-JP" altLang="en-US" sz="1300" b="0" i="0" u="none" strike="noStrike" baseline="0">
                  <a:solidFill>
                    <a:srgbClr val="000000"/>
                  </a:solidFill>
                  <a:latin typeface="游ゴシック" charset="-128"/>
                  <a:ea typeface="游ゴシック" charset="-128"/>
                  <a:cs typeface="Lucida Grande" charset="0"/>
                </a:rPr>
                <a:t>その他殺菌</a:t>
              </a:r>
              <a:r>
                <a:rPr lang="ja-JP" altLang="en-US" sz="1300" b="0" i="0" u="none" strike="noStrike" baseline="0">
                  <a:solidFill>
                    <a:srgbClr val="000000"/>
                  </a:solidFill>
                  <a:latin typeface="Lucida Grande" charset="0"/>
                  <a:ea typeface="游ゴシック" charset="-128"/>
                  <a:cs typeface="Lucida Grande" charset="0"/>
                </a:rPr>
                <a:t>)</a:t>
              </a:r>
              <a:r>
                <a:rPr lang="ja-JP" altLang="en-US" sz="1300" b="0" i="0" u="none" strike="noStrike" baseline="0">
                  <a:solidFill>
                    <a:srgbClr val="000000"/>
                  </a:solidFill>
                  <a:latin typeface="游ゴシック" charset="-128"/>
                  <a:ea typeface="游ゴシック" charset="-128"/>
                  <a:cs typeface="Lucida Grande" charset="0"/>
                </a:rPr>
                <a:t>との混合栄養</a:t>
              </a:r>
              <a:endParaRPr lang="ja-JP" altLang="en-US" sz="1300" b="0" i="0" u="none" strike="noStrike" baseline="0">
                <a:solidFill>
                  <a:srgbClr val="000000"/>
                </a:solidFill>
                <a:latin typeface="游ゴシック" charset="-128"/>
                <a:ea typeface="游ゴシック" charset="-128"/>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46</xdr:row>
          <xdr:rowOff>203200</xdr:rowOff>
        </xdr:from>
        <xdr:to>
          <xdr:col>2</xdr:col>
          <xdr:colOff>711200</xdr:colOff>
          <xdr:row>47</xdr:row>
          <xdr:rowOff>0</xdr:rowOff>
        </xdr:to>
        <xdr:sp macro="" textlink="">
          <xdr:nvSpPr>
            <xdr:cNvPr id="5267" name="Option Button 147"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完全人工栄養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90220</xdr:colOff>
          <xdr:row>78</xdr:row>
          <xdr:rowOff>63501</xdr:rowOff>
        </xdr:from>
        <xdr:to>
          <xdr:col>8</xdr:col>
          <xdr:colOff>609598</xdr:colOff>
          <xdr:row>80</xdr:row>
          <xdr:rowOff>907842</xdr:rowOff>
        </xdr:to>
        <xdr:grpSp>
          <xdr:nvGrpSpPr>
            <xdr:cNvPr id="154" name="グループ化 153">
              <a:extLst>
                <a:ext uri="{FF2B5EF4-FFF2-40B4-BE49-F238E27FC236}">
                  <a16:creationId xmlns:a16="http://schemas.microsoft.com/office/drawing/2014/main" id="{00000000-0008-0000-0200-00009A000000}"/>
                </a:ext>
              </a:extLst>
            </xdr:cNvPr>
            <xdr:cNvGrpSpPr/>
          </xdr:nvGrpSpPr>
          <xdr:grpSpPr>
            <a:xfrm>
              <a:off x="1982520" y="22288501"/>
              <a:ext cx="7720278" cy="1352341"/>
              <a:chOff x="2837882" y="7290358"/>
              <a:chExt cx="7156860" cy="1293025"/>
            </a:xfrm>
          </xdr:grpSpPr>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200-0000A2140000}"/>
                  </a:ext>
                </a:extLst>
              </xdr:cNvPr>
              <xdr:cNvSpPr/>
            </xdr:nvSpPr>
            <xdr:spPr bwMode="auto">
              <a:xfrm>
                <a:off x="2847033" y="7290358"/>
                <a:ext cx="1520511" cy="32461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なし</a:t>
                </a:r>
              </a:p>
            </xdr:txBody>
          </xdr:sp>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200-0000A3140000}"/>
                  </a:ext>
                </a:extLst>
              </xdr:cNvPr>
              <xdr:cNvSpPr/>
            </xdr:nvSpPr>
            <xdr:spPr bwMode="auto">
              <a:xfrm>
                <a:off x="3581788" y="7290358"/>
                <a:ext cx="2808572" cy="32461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抗菌剤投与《薬品名を下に記載↓》</a:t>
                </a:r>
              </a:p>
            </xdr:txBody>
          </xdr:sp>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200-0000A4140000}"/>
                  </a:ext>
                </a:extLst>
              </xdr:cNvPr>
              <xdr:cNvSpPr/>
            </xdr:nvSpPr>
            <xdr:spPr bwMode="auto">
              <a:xfrm>
                <a:off x="6567807" y="7290358"/>
                <a:ext cx="3426935" cy="32461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抗ウイルス薬投与《薬品名を下に記載↓》</a:t>
                </a:r>
              </a:p>
            </xdr:txBody>
          </xdr:sp>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200-0000A5140000}"/>
                  </a:ext>
                </a:extLst>
              </xdr:cNvPr>
              <xdr:cNvSpPr/>
            </xdr:nvSpPr>
            <xdr:spPr bwMode="auto">
              <a:xfrm>
                <a:off x="2837882" y="7618218"/>
                <a:ext cx="1520511" cy="32461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補液</a:t>
                </a:r>
                <a:r>
                  <a:rPr lang="ja-JP" altLang="en-US" sz="1300" b="0" i="0" u="none" strike="noStrike" baseline="0">
                    <a:solidFill>
                      <a:srgbClr val="000000"/>
                    </a:solidFill>
                    <a:latin typeface="Lucida Grande" charset="0"/>
                    <a:ea typeface="游ゴシック" charset="-128"/>
                    <a:cs typeface="Lucida Grande" charset="0"/>
                  </a:rPr>
                  <a:t> </a:t>
                </a:r>
                <a:endParaRPr lang="ja-JP" altLang="en-US" sz="1300" b="0" i="0" u="none" strike="noStrike" baseline="0">
                  <a:solidFill>
                    <a:srgbClr val="000000"/>
                  </a:solidFill>
                  <a:latin typeface="Lucida Grande" charset="0"/>
                  <a:cs typeface="Lucida Grande" charset="0"/>
                </a:endParaRPr>
              </a:p>
            </xdr:txBody>
          </xdr:sp>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200-0000A6140000}"/>
                  </a:ext>
                </a:extLst>
              </xdr:cNvPr>
              <xdr:cNvSpPr/>
            </xdr:nvSpPr>
            <xdr:spPr bwMode="auto">
              <a:xfrm>
                <a:off x="3580556" y="7626559"/>
                <a:ext cx="1520511" cy="32461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循環作動薬</a:t>
                </a:r>
              </a:p>
            </xdr:txBody>
          </xdr:sp>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200-0000A7140000}"/>
                  </a:ext>
                </a:extLst>
              </xdr:cNvPr>
              <xdr:cNvSpPr/>
            </xdr:nvSpPr>
            <xdr:spPr bwMode="auto">
              <a:xfrm>
                <a:off x="4836330" y="7614416"/>
                <a:ext cx="1920792" cy="32461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気管支拡張薬（吸入）</a:t>
                </a:r>
              </a:p>
            </xdr:txBody>
          </xdr:sp>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200-0000A8140000}"/>
                  </a:ext>
                </a:extLst>
              </xdr:cNvPr>
              <xdr:cNvSpPr/>
            </xdr:nvSpPr>
            <xdr:spPr bwMode="auto">
              <a:xfrm>
                <a:off x="6797746" y="7614416"/>
                <a:ext cx="2691118" cy="32461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気管支拡張薬（静脈内投与）</a:t>
                </a:r>
              </a:p>
            </xdr:txBody>
          </xdr:sp>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200-0000A9140000}"/>
                  </a:ext>
                </a:extLst>
              </xdr:cNvPr>
              <xdr:cNvSpPr/>
            </xdr:nvSpPr>
            <xdr:spPr bwMode="auto">
              <a:xfrm>
                <a:off x="2838424" y="7917990"/>
                <a:ext cx="1933127" cy="32461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ステロイド（吸入）</a:t>
                </a:r>
              </a:p>
            </xdr:txBody>
          </xdr:sp>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200-0000AA140000}"/>
                  </a:ext>
                </a:extLst>
              </xdr:cNvPr>
              <xdr:cNvSpPr/>
            </xdr:nvSpPr>
            <xdr:spPr bwMode="auto">
              <a:xfrm>
                <a:off x="4668194" y="7911676"/>
                <a:ext cx="2278633" cy="32461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a:ea typeface="Yu Gothic"/>
                  </a:rPr>
                  <a:t>ステロイド（静脈内）</a:t>
                </a:r>
              </a:p>
            </xdr:txBody>
          </xdr:sp>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200-0000AB140000}"/>
                  </a:ext>
                </a:extLst>
              </xdr:cNvPr>
              <xdr:cNvSpPr/>
            </xdr:nvSpPr>
            <xdr:spPr bwMode="auto">
              <a:xfrm>
                <a:off x="6591763" y="7911676"/>
                <a:ext cx="1520511" cy="32461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利尿剤</a:t>
                </a:r>
              </a:p>
            </xdr:txBody>
          </xdr:sp>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200-0000AC140000}"/>
                  </a:ext>
                </a:extLst>
              </xdr:cNvPr>
              <xdr:cNvSpPr/>
            </xdr:nvSpPr>
            <xdr:spPr bwMode="auto">
              <a:xfrm>
                <a:off x="7554270" y="7911676"/>
                <a:ext cx="1518046" cy="32461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キサンチン静剤</a:t>
                </a:r>
              </a:p>
            </xdr:txBody>
          </xdr:sp>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200-0000AD140000}"/>
                  </a:ext>
                </a:extLst>
              </xdr:cNvPr>
              <xdr:cNvSpPr/>
            </xdr:nvSpPr>
            <xdr:spPr bwMode="auto">
              <a:xfrm>
                <a:off x="2838295" y="8251679"/>
                <a:ext cx="1517022" cy="32461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カフェイン</a:t>
                </a:r>
              </a:p>
            </xdr:txBody>
          </xdr:sp>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200-0000AE140000}"/>
                  </a:ext>
                </a:extLst>
              </xdr:cNvPr>
              <xdr:cNvSpPr/>
            </xdr:nvSpPr>
            <xdr:spPr bwMode="auto">
              <a:xfrm>
                <a:off x="4012732" y="8258765"/>
                <a:ext cx="2567633" cy="32461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サーファクタント</a:t>
                </a:r>
              </a:p>
            </xdr:txBody>
          </xdr:sp>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200-0000B0140000}"/>
                  </a:ext>
                </a:extLst>
              </xdr:cNvPr>
              <xdr:cNvSpPr/>
            </xdr:nvSpPr>
            <xdr:spPr bwMode="auto">
              <a:xfrm>
                <a:off x="5707425" y="8258765"/>
                <a:ext cx="2567633" cy="32461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一酸化窒素吸入</a:t>
                </a:r>
              </a:p>
            </xdr:txBody>
          </xdr:sp>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200-0000B1140000}"/>
                  </a:ext>
                </a:extLst>
              </xdr:cNvPr>
              <xdr:cNvSpPr/>
            </xdr:nvSpPr>
            <xdr:spPr bwMode="auto">
              <a:xfrm>
                <a:off x="7313589" y="8258765"/>
                <a:ext cx="2567633" cy="32461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その他《以下に詳細を記載》</a:t>
                </a:r>
              </a:p>
            </xdr:txBody>
          </xdr:sp>
        </xdr:grpSp>
        <xdr:clientData fLocksWithSheet="0"/>
      </xdr:twoCellAnchor>
    </mc:Choice>
    <mc:Fallback/>
  </mc:AlternateContent>
  <xdr:oneCellAnchor>
    <xdr:from>
      <xdr:col>4</xdr:col>
      <xdr:colOff>406400</xdr:colOff>
      <xdr:row>43</xdr:row>
      <xdr:rowOff>292100</xdr:rowOff>
    </xdr:from>
    <xdr:ext cx="2599751" cy="500522"/>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5384800" y="15709900"/>
          <a:ext cx="2599751" cy="500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0" i="0" u="none" strike="noStrike">
              <a:solidFill>
                <a:srgbClr val="00B050"/>
              </a:solidFill>
              <a:effectLst/>
              <a:latin typeface="+mn-lt"/>
              <a:ea typeface="+mn-ea"/>
              <a:cs typeface="+mn-cs"/>
            </a:rPr>
            <a:t>⇒誤記入の際はセル</a:t>
          </a:r>
          <a:r>
            <a:rPr lang="en-US" altLang="ja-JP" sz="1100" b="0" i="0" u="none" strike="noStrike">
              <a:solidFill>
                <a:srgbClr val="00B050"/>
              </a:solidFill>
              <a:effectLst/>
              <a:latin typeface="+mn-lt"/>
              <a:ea typeface="+mn-ea"/>
              <a:cs typeface="+mn-cs"/>
            </a:rPr>
            <a:t> J44 (→) </a:t>
          </a:r>
          <a:r>
            <a:rPr lang="ja-JP" altLang="en-US" sz="1100" b="0" i="0" u="none" strike="noStrike">
              <a:solidFill>
                <a:srgbClr val="00B050"/>
              </a:solidFill>
              <a:effectLst/>
              <a:latin typeface="+mn-lt"/>
              <a:ea typeface="+mn-ea"/>
              <a:cs typeface="+mn-cs"/>
            </a:rPr>
            <a:t>に</a:t>
          </a:r>
          <a:r>
            <a:rPr lang="en-US" altLang="ja-JP" sz="1100" b="0" i="0" u="none" strike="noStrike">
              <a:solidFill>
                <a:srgbClr val="00B050"/>
              </a:solidFill>
              <a:effectLst/>
              <a:latin typeface="+mn-lt"/>
              <a:ea typeface="+mn-ea"/>
              <a:cs typeface="+mn-cs"/>
            </a:rPr>
            <a:t>0</a:t>
          </a:r>
          <a:r>
            <a:rPr lang="ja-JP" altLang="en-US" sz="1100" b="0" i="0" u="none" strike="noStrike">
              <a:solidFill>
                <a:srgbClr val="00B050"/>
              </a:solidFill>
              <a:effectLst/>
              <a:latin typeface="+mn-lt"/>
              <a:ea typeface="+mn-ea"/>
              <a:cs typeface="+mn-cs"/>
            </a:rPr>
            <a:t>を入力</a:t>
          </a:r>
          <a:r>
            <a:rPr lang="ja-JP" altLang="en-US">
              <a:solidFill>
                <a:srgbClr val="00B050"/>
              </a:solidFill>
            </a:rPr>
            <a:t> </a:t>
          </a:r>
          <a:endParaRPr kumimoji="1" lang="en-US" altLang="ja-JP" sz="1100">
            <a:solidFill>
              <a:srgbClr val="00B050"/>
            </a:solidFill>
          </a:endParaRPr>
        </a:p>
        <a:p>
          <a:endParaRPr kumimoji="1" lang="ja-JP" altLang="en-US" sz="1100">
            <a:solidFill>
              <a:srgbClr val="00B050"/>
            </a:solidFill>
          </a:endParaRPr>
        </a:p>
      </xdr:txBody>
    </xdr:sp>
    <xdr:clientData/>
  </xdr:oneCellAnchor>
  <xdr:oneCellAnchor>
    <xdr:from>
      <xdr:col>4</xdr:col>
      <xdr:colOff>448249</xdr:colOff>
      <xdr:row>46</xdr:row>
      <xdr:rowOff>317500</xdr:rowOff>
    </xdr:from>
    <xdr:ext cx="2599751" cy="500522"/>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5426649" y="17335500"/>
          <a:ext cx="2599751" cy="500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0" i="0" u="none" strike="noStrike">
              <a:solidFill>
                <a:srgbClr val="00B050"/>
              </a:solidFill>
              <a:effectLst/>
              <a:latin typeface="+mn-lt"/>
              <a:ea typeface="+mn-ea"/>
              <a:cs typeface="+mn-cs"/>
            </a:rPr>
            <a:t>⇒誤記入の際はセル</a:t>
          </a:r>
          <a:r>
            <a:rPr lang="en-US" altLang="ja-JP" sz="1100" b="0" i="0" u="none" strike="noStrike">
              <a:solidFill>
                <a:srgbClr val="00B050"/>
              </a:solidFill>
              <a:effectLst/>
              <a:latin typeface="+mn-lt"/>
              <a:ea typeface="+mn-ea"/>
              <a:cs typeface="+mn-cs"/>
            </a:rPr>
            <a:t> J47 (→) </a:t>
          </a:r>
          <a:r>
            <a:rPr lang="ja-JP" altLang="en-US" sz="1100" b="0" i="0" u="none" strike="noStrike">
              <a:solidFill>
                <a:srgbClr val="00B050"/>
              </a:solidFill>
              <a:effectLst/>
              <a:latin typeface="+mn-lt"/>
              <a:ea typeface="+mn-ea"/>
              <a:cs typeface="+mn-cs"/>
            </a:rPr>
            <a:t>に</a:t>
          </a:r>
          <a:r>
            <a:rPr lang="en-US" altLang="ja-JP" sz="1100" b="0" i="0" u="none" strike="noStrike">
              <a:solidFill>
                <a:srgbClr val="00B050"/>
              </a:solidFill>
              <a:effectLst/>
              <a:latin typeface="+mn-lt"/>
              <a:ea typeface="+mn-ea"/>
              <a:cs typeface="+mn-cs"/>
            </a:rPr>
            <a:t>0</a:t>
          </a:r>
          <a:r>
            <a:rPr lang="ja-JP" altLang="en-US" sz="1100" b="0" i="0" u="none" strike="noStrike">
              <a:solidFill>
                <a:srgbClr val="00B050"/>
              </a:solidFill>
              <a:effectLst/>
              <a:latin typeface="+mn-lt"/>
              <a:ea typeface="+mn-ea"/>
              <a:cs typeface="+mn-cs"/>
            </a:rPr>
            <a:t>を入力</a:t>
          </a:r>
          <a:r>
            <a:rPr lang="ja-JP" altLang="en-US">
              <a:solidFill>
                <a:srgbClr val="00B050"/>
              </a:solidFill>
            </a:rPr>
            <a:t> </a:t>
          </a:r>
          <a:endParaRPr kumimoji="1" lang="en-US" altLang="ja-JP" sz="1100">
            <a:solidFill>
              <a:srgbClr val="00B050"/>
            </a:solidFill>
          </a:endParaRPr>
        </a:p>
        <a:p>
          <a:endParaRPr kumimoji="1" lang="ja-JP" altLang="en-US" sz="1100">
            <a:solidFill>
              <a:srgbClr val="00B050"/>
            </a:solidFill>
          </a:endParaRPr>
        </a:p>
      </xdr:txBody>
    </xdr:sp>
    <xdr:clientData/>
  </xdr:oneCellAnchor>
  <xdr:oneCellAnchor>
    <xdr:from>
      <xdr:col>6</xdr:col>
      <xdr:colOff>50800</xdr:colOff>
      <xdr:row>84</xdr:row>
      <xdr:rowOff>190500</xdr:rowOff>
    </xdr:from>
    <xdr:ext cx="2599751" cy="500522"/>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7086600" y="24892000"/>
          <a:ext cx="2599751" cy="500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0" i="0" u="none" strike="noStrike">
              <a:solidFill>
                <a:srgbClr val="00B050"/>
              </a:solidFill>
              <a:effectLst/>
              <a:latin typeface="+mn-lt"/>
              <a:ea typeface="+mn-ea"/>
              <a:cs typeface="+mn-cs"/>
            </a:rPr>
            <a:t>⇒誤記入の際はセル</a:t>
          </a:r>
          <a:r>
            <a:rPr lang="en-US" altLang="ja-JP" sz="1100" b="0" i="0" u="none" strike="noStrike">
              <a:solidFill>
                <a:srgbClr val="00B050"/>
              </a:solidFill>
              <a:effectLst/>
              <a:latin typeface="+mn-lt"/>
              <a:ea typeface="+mn-ea"/>
              <a:cs typeface="+mn-cs"/>
            </a:rPr>
            <a:t> J85 (→) </a:t>
          </a:r>
          <a:r>
            <a:rPr lang="ja-JP" altLang="en-US" sz="1100" b="0" i="0" u="none" strike="noStrike">
              <a:solidFill>
                <a:srgbClr val="00B050"/>
              </a:solidFill>
              <a:effectLst/>
              <a:latin typeface="+mn-lt"/>
              <a:ea typeface="+mn-ea"/>
              <a:cs typeface="+mn-cs"/>
            </a:rPr>
            <a:t>に</a:t>
          </a:r>
          <a:r>
            <a:rPr lang="en-US" altLang="ja-JP" sz="1100" b="0" i="0" u="none" strike="noStrike">
              <a:solidFill>
                <a:srgbClr val="00B050"/>
              </a:solidFill>
              <a:effectLst/>
              <a:latin typeface="+mn-lt"/>
              <a:ea typeface="+mn-ea"/>
              <a:cs typeface="+mn-cs"/>
            </a:rPr>
            <a:t>0</a:t>
          </a:r>
          <a:r>
            <a:rPr lang="ja-JP" altLang="en-US" sz="1100" b="0" i="0" u="none" strike="noStrike">
              <a:solidFill>
                <a:srgbClr val="00B050"/>
              </a:solidFill>
              <a:effectLst/>
              <a:latin typeface="+mn-lt"/>
              <a:ea typeface="+mn-ea"/>
              <a:cs typeface="+mn-cs"/>
            </a:rPr>
            <a:t>を入力</a:t>
          </a:r>
          <a:r>
            <a:rPr lang="ja-JP" altLang="en-US">
              <a:solidFill>
                <a:srgbClr val="00B050"/>
              </a:solidFill>
            </a:rPr>
            <a:t> </a:t>
          </a:r>
          <a:endParaRPr kumimoji="1" lang="en-US" altLang="ja-JP" sz="1100">
            <a:solidFill>
              <a:srgbClr val="00B050"/>
            </a:solidFill>
          </a:endParaRPr>
        </a:p>
        <a:p>
          <a:endParaRPr kumimoji="1" lang="ja-JP" altLang="en-US" sz="1100">
            <a:solidFill>
              <a:srgbClr val="00B050"/>
            </a:solidFill>
          </a:endParaRPr>
        </a:p>
      </xdr:txBody>
    </xdr:sp>
    <xdr:clientData/>
  </xdr:oneCellAnchor>
  <mc:AlternateContent xmlns:mc="http://schemas.openxmlformats.org/markup-compatibility/2006">
    <mc:Choice xmlns:a14="http://schemas.microsoft.com/office/drawing/2010/main" Requires="a14">
      <xdr:twoCellAnchor>
        <xdr:from>
          <xdr:col>2</xdr:col>
          <xdr:colOff>12700</xdr:colOff>
          <xdr:row>21</xdr:row>
          <xdr:rowOff>228600</xdr:rowOff>
        </xdr:from>
        <xdr:to>
          <xdr:col>9</xdr:col>
          <xdr:colOff>101600</xdr:colOff>
          <xdr:row>25</xdr:row>
          <xdr:rowOff>203200</xdr:rowOff>
        </xdr:to>
        <xdr:grpSp>
          <xdr:nvGrpSpPr>
            <xdr:cNvPr id="5348" name="Group 228">
              <a:extLst>
                <a:ext uri="{FF2B5EF4-FFF2-40B4-BE49-F238E27FC236}">
                  <a16:creationId xmlns:a16="http://schemas.microsoft.com/office/drawing/2014/main" id="{00000000-0008-0000-0200-0000E4140000}"/>
                </a:ext>
              </a:extLst>
            </xdr:cNvPr>
            <xdr:cNvGrpSpPr>
              <a:grpSpLocks/>
            </xdr:cNvGrpSpPr>
          </xdr:nvGrpSpPr>
          <xdr:grpSpPr bwMode="auto">
            <a:xfrm>
              <a:off x="2933700" y="7353300"/>
              <a:ext cx="7289800" cy="1384300"/>
              <a:chOff x="28365" y="72903"/>
              <a:chExt cx="66546" cy="13295"/>
            </a:xfrm>
          </xdr:grpSpPr>
          <xdr:sp macro="" textlink="">
            <xdr:nvSpPr>
              <xdr:cNvPr id="8" name="Check Box 82" hidden="1">
                <a:extLst>
                  <a:ext uri="{63B3BB69-23CF-44E3-9099-C40C66FF867C}">
                    <a14:compatExt spid="_x0000_s5202"/>
                  </a:ext>
                  <a:ext uri="{FF2B5EF4-FFF2-40B4-BE49-F238E27FC236}">
                    <a16:creationId xmlns:a16="http://schemas.microsoft.com/office/drawing/2014/main" id="{00000000-0008-0000-0200-000008000000}"/>
                  </a:ext>
                </a:extLst>
              </xdr:cNvPr>
              <xdr:cNvSpPr/>
            </xdr:nvSpPr>
            <xdr:spPr bwMode="auto">
              <a:xfrm>
                <a:off x="28470" y="72903"/>
                <a:ext cx="15205" cy="324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切迫流産</a:t>
                </a:r>
              </a:p>
            </xdr:txBody>
          </xdr:sp>
          <xdr:sp macro="" textlink="">
            <xdr:nvSpPr>
              <xdr:cNvPr id="9" name="Check Box 83" hidden="1">
                <a:extLst>
                  <a:ext uri="{63B3BB69-23CF-44E3-9099-C40C66FF867C}">
                    <a14:compatExt spid="_x0000_s5203"/>
                  </a:ext>
                  <a:ext uri="{FF2B5EF4-FFF2-40B4-BE49-F238E27FC236}">
                    <a16:creationId xmlns:a16="http://schemas.microsoft.com/office/drawing/2014/main" id="{00000000-0008-0000-0200-000009000000}"/>
                  </a:ext>
                </a:extLst>
              </xdr:cNvPr>
              <xdr:cNvSpPr/>
            </xdr:nvSpPr>
            <xdr:spPr bwMode="auto">
              <a:xfrm>
                <a:off x="39738" y="72903"/>
                <a:ext cx="15205" cy="324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切迫早産</a:t>
                </a:r>
              </a:p>
            </xdr:txBody>
          </xdr:sp>
          <xdr:sp macro="" textlink="">
            <xdr:nvSpPr>
              <xdr:cNvPr id="10" name="Check Box 84" hidden="1">
                <a:extLst>
                  <a:ext uri="{63B3BB69-23CF-44E3-9099-C40C66FF867C}">
                    <a14:compatExt spid="_x0000_s5204"/>
                  </a:ext>
                  <a:ext uri="{FF2B5EF4-FFF2-40B4-BE49-F238E27FC236}">
                    <a16:creationId xmlns:a16="http://schemas.microsoft.com/office/drawing/2014/main" id="{00000000-0008-0000-0200-00000A000000}"/>
                  </a:ext>
                </a:extLst>
              </xdr:cNvPr>
              <xdr:cNvSpPr/>
            </xdr:nvSpPr>
            <xdr:spPr bwMode="auto">
              <a:xfrm>
                <a:off x="51260" y="72903"/>
                <a:ext cx="15181" cy="324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妊娠高血圧症候群</a:t>
                </a:r>
              </a:p>
            </xdr:txBody>
          </xdr:sp>
          <xdr:sp macro="" textlink="">
            <xdr:nvSpPr>
              <xdr:cNvPr id="11" name="Check Box 85" hidden="1">
                <a:extLst>
                  <a:ext uri="{63B3BB69-23CF-44E3-9099-C40C66FF867C}">
                    <a14:compatExt spid="_x0000_s5205"/>
                  </a:ext>
                  <a:ext uri="{FF2B5EF4-FFF2-40B4-BE49-F238E27FC236}">
                    <a16:creationId xmlns:a16="http://schemas.microsoft.com/office/drawing/2014/main" id="{00000000-0008-0000-0200-00000B000000}"/>
                  </a:ext>
                </a:extLst>
              </xdr:cNvPr>
              <xdr:cNvSpPr/>
            </xdr:nvSpPr>
            <xdr:spPr bwMode="auto">
              <a:xfrm>
                <a:off x="70113" y="72903"/>
                <a:ext cx="15205" cy="324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1300" b="0" i="0" u="none" strike="noStrike" baseline="0">
                    <a:solidFill>
                      <a:srgbClr val="000000"/>
                    </a:solidFill>
                    <a:latin typeface="Lucida Grande" charset="0"/>
                    <a:cs typeface="Lucida Grande" charset="0"/>
                  </a:rPr>
                  <a:t>HELLP</a:t>
                </a:r>
                <a:r>
                  <a:rPr lang="ja-JP" altLang="en-US" sz="1300" b="0" i="0" u="none" strike="noStrike" baseline="0">
                    <a:solidFill>
                      <a:srgbClr val="000000"/>
                    </a:solidFill>
                    <a:latin typeface="游ゴシック" charset="-128"/>
                    <a:ea typeface="游ゴシック" charset="-128"/>
                    <a:cs typeface="Lucida Grande" charset="0"/>
                  </a:rPr>
                  <a:t>症候群</a:t>
                </a:r>
                <a:endParaRPr lang="ja-JP" altLang="en-US" sz="1300" b="0" i="0" u="none" strike="noStrike" baseline="0">
                  <a:solidFill>
                    <a:srgbClr val="000000"/>
                  </a:solidFill>
                  <a:latin typeface="游ゴシック" charset="-128"/>
                  <a:ea typeface="游ゴシック" charset="-128"/>
                </a:endParaRPr>
              </a:p>
            </xdr:txBody>
          </xdr:sp>
          <xdr:sp macro="" textlink="">
            <xdr:nvSpPr>
              <xdr:cNvPr id="12" name="Check Box 86" hidden="1">
                <a:extLst>
                  <a:ext uri="{63B3BB69-23CF-44E3-9099-C40C66FF867C}">
                    <a14:compatExt spid="_x0000_s5206"/>
                  </a:ext>
                  <a:ext uri="{FF2B5EF4-FFF2-40B4-BE49-F238E27FC236}">
                    <a16:creationId xmlns:a16="http://schemas.microsoft.com/office/drawing/2014/main" id="{00000000-0008-0000-0200-00000C000000}"/>
                  </a:ext>
                </a:extLst>
              </xdr:cNvPr>
              <xdr:cNvSpPr/>
            </xdr:nvSpPr>
            <xdr:spPr bwMode="auto">
              <a:xfrm>
                <a:off x="28470" y="76265"/>
                <a:ext cx="15205" cy="324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急性妊娠脂肪肝</a:t>
                </a:r>
              </a:p>
            </xdr:txBody>
          </xdr:sp>
          <xdr:sp macro="" textlink="">
            <xdr:nvSpPr>
              <xdr:cNvPr id="13" name="Check Box 87" hidden="1">
                <a:extLst>
                  <a:ext uri="{63B3BB69-23CF-44E3-9099-C40C66FF867C}">
                    <a14:compatExt spid="_x0000_s5207"/>
                  </a:ext>
                  <a:ext uri="{FF2B5EF4-FFF2-40B4-BE49-F238E27FC236}">
                    <a16:creationId xmlns:a16="http://schemas.microsoft.com/office/drawing/2014/main" id="{00000000-0008-0000-0200-00000D000000}"/>
                  </a:ext>
                </a:extLst>
              </xdr:cNvPr>
              <xdr:cNvSpPr/>
            </xdr:nvSpPr>
            <xdr:spPr bwMode="auto">
              <a:xfrm>
                <a:off x="45707" y="76265"/>
                <a:ext cx="15170" cy="324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常位胎盤早期剥離</a:t>
                </a:r>
              </a:p>
            </xdr:txBody>
          </xdr:sp>
          <xdr:sp macro="" textlink="">
            <xdr:nvSpPr>
              <xdr:cNvPr id="14" name="Check Box 88" hidden="1">
                <a:extLst>
                  <a:ext uri="{63B3BB69-23CF-44E3-9099-C40C66FF867C}">
                    <a14:compatExt spid="_x0000_s5208"/>
                  </a:ext>
                  <a:ext uri="{FF2B5EF4-FFF2-40B4-BE49-F238E27FC236}">
                    <a16:creationId xmlns:a16="http://schemas.microsoft.com/office/drawing/2014/main" id="{00000000-0008-0000-0200-00000E000000}"/>
                  </a:ext>
                </a:extLst>
              </xdr:cNvPr>
              <xdr:cNvSpPr/>
            </xdr:nvSpPr>
            <xdr:spPr bwMode="auto">
              <a:xfrm>
                <a:off x="65068" y="76265"/>
                <a:ext cx="15170" cy="324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胎児発育不全</a:t>
                </a:r>
              </a:p>
            </xdr:txBody>
          </xdr:sp>
          <xdr:sp macro="" textlink="">
            <xdr:nvSpPr>
              <xdr:cNvPr id="15" name="Check Box 89" hidden="1">
                <a:extLst>
                  <a:ext uri="{63B3BB69-23CF-44E3-9099-C40C66FF867C}">
                    <a14:compatExt spid="_x0000_s5209"/>
                  </a:ext>
                  <a:ext uri="{FF2B5EF4-FFF2-40B4-BE49-F238E27FC236}">
                    <a16:creationId xmlns:a16="http://schemas.microsoft.com/office/drawing/2014/main" id="{00000000-0008-0000-0200-00000F000000}"/>
                  </a:ext>
                </a:extLst>
              </xdr:cNvPr>
              <xdr:cNvSpPr/>
            </xdr:nvSpPr>
            <xdr:spPr bwMode="auto">
              <a:xfrm>
                <a:off x="79730" y="76265"/>
                <a:ext cx="15181" cy="324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臨床的</a:t>
                </a:r>
                <a:r>
                  <a:rPr lang="ja-JP" altLang="en-US" sz="1300" b="0" i="0" u="none" strike="noStrike" baseline="0">
                    <a:solidFill>
                      <a:srgbClr val="000000"/>
                    </a:solidFill>
                    <a:latin typeface="Lucida Grande" charset="0"/>
                    <a:ea typeface="游ゴシック" charset="-128"/>
                    <a:cs typeface="Lucida Grande" charset="0"/>
                  </a:rPr>
                  <a:t>CAM</a:t>
                </a:r>
                <a:endParaRPr lang="ja-JP" altLang="en-US" sz="1300" b="0" i="0" u="none" strike="noStrike" baseline="0">
                  <a:solidFill>
                    <a:srgbClr val="000000"/>
                  </a:solidFill>
                  <a:latin typeface="Lucida Grande" charset="0"/>
                  <a:cs typeface="Lucida Grande" charset="0"/>
                </a:endParaRPr>
              </a:p>
            </xdr:txBody>
          </xdr:sp>
          <xdr:sp macro="" textlink="">
            <xdr:nvSpPr>
              <xdr:cNvPr id="16" name="Check Box 90" hidden="1">
                <a:extLst>
                  <a:ext uri="{63B3BB69-23CF-44E3-9099-C40C66FF867C}">
                    <a14:compatExt spid="_x0000_s5210"/>
                  </a:ext>
                  <a:ext uri="{FF2B5EF4-FFF2-40B4-BE49-F238E27FC236}">
                    <a16:creationId xmlns:a16="http://schemas.microsoft.com/office/drawing/2014/main" id="{00000000-0008-0000-0200-000010000000}"/>
                  </a:ext>
                </a:extLst>
              </xdr:cNvPr>
              <xdr:cNvSpPr/>
            </xdr:nvSpPr>
            <xdr:spPr bwMode="auto">
              <a:xfrm>
                <a:off x="28470" y="79602"/>
                <a:ext cx="15205" cy="324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羊水過多</a:t>
                </a:r>
              </a:p>
            </xdr:txBody>
          </xdr:sp>
          <xdr:sp macro="" textlink="">
            <xdr:nvSpPr>
              <xdr:cNvPr id="17" name="Check Box 91" hidden="1">
                <a:extLst>
                  <a:ext uri="{63B3BB69-23CF-44E3-9099-C40C66FF867C}">
                    <a14:compatExt spid="_x0000_s5211"/>
                  </a:ext>
                  <a:ext uri="{FF2B5EF4-FFF2-40B4-BE49-F238E27FC236}">
                    <a16:creationId xmlns:a16="http://schemas.microsoft.com/office/drawing/2014/main" id="{00000000-0008-0000-0200-000011000000}"/>
                  </a:ext>
                </a:extLst>
              </xdr:cNvPr>
              <xdr:cNvSpPr/>
            </xdr:nvSpPr>
            <xdr:spPr bwMode="auto">
              <a:xfrm>
                <a:off x="39738" y="79602"/>
                <a:ext cx="15205" cy="324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羊水過少</a:t>
                </a:r>
              </a:p>
            </xdr:txBody>
          </xdr:sp>
          <xdr:sp macro="" textlink="">
            <xdr:nvSpPr>
              <xdr:cNvPr id="18" name="Check Box 92" hidden="1">
                <a:extLst>
                  <a:ext uri="{63B3BB69-23CF-44E3-9099-C40C66FF867C}">
                    <a14:compatExt spid="_x0000_s5212"/>
                  </a:ext>
                  <a:ext uri="{FF2B5EF4-FFF2-40B4-BE49-F238E27FC236}">
                    <a16:creationId xmlns:a16="http://schemas.microsoft.com/office/drawing/2014/main" id="{00000000-0008-0000-0200-000012000000}"/>
                  </a:ext>
                </a:extLst>
              </xdr:cNvPr>
              <xdr:cNvSpPr/>
            </xdr:nvSpPr>
            <xdr:spPr bwMode="auto">
              <a:xfrm>
                <a:off x="51260" y="79602"/>
                <a:ext cx="15181" cy="324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産科</a:t>
                </a:r>
                <a:r>
                  <a:rPr lang="ja-JP" altLang="en-US" sz="1300" b="0" i="0" u="none" strike="noStrike" baseline="0">
                    <a:solidFill>
                      <a:srgbClr val="000000"/>
                    </a:solidFill>
                    <a:latin typeface="Lucida Grande" charset="0"/>
                    <a:ea typeface="游ゴシック" charset="-128"/>
                    <a:cs typeface="Lucida Grande" charset="0"/>
                  </a:rPr>
                  <a:t>DIC</a:t>
                </a:r>
              </a:p>
              <a:p>
                <a:pPr algn="l" rtl="0">
                  <a:defRPr sz="1000"/>
                </a:pPr>
                <a:endParaRPr lang="ja-JP" altLang="en-US" sz="1300" b="0" i="0" u="none" strike="noStrike" baseline="0">
                  <a:solidFill>
                    <a:srgbClr val="000000"/>
                  </a:solidFill>
                  <a:latin typeface="Lucida Grande" charset="0"/>
                  <a:cs typeface="Lucida Grande" charset="0"/>
                </a:endParaRPr>
              </a:p>
            </xdr:txBody>
          </xdr:sp>
          <xdr:sp macro="" textlink="">
            <xdr:nvSpPr>
              <xdr:cNvPr id="19" name="Check Box 93" hidden="1">
                <a:extLst>
                  <a:ext uri="{63B3BB69-23CF-44E3-9099-C40C66FF867C}">
                    <a14:compatExt spid="_x0000_s5213"/>
                  </a:ext>
                  <a:ext uri="{FF2B5EF4-FFF2-40B4-BE49-F238E27FC236}">
                    <a16:creationId xmlns:a16="http://schemas.microsoft.com/office/drawing/2014/main" id="{00000000-0008-0000-0200-000013000000}"/>
                  </a:ext>
                </a:extLst>
              </xdr:cNvPr>
              <xdr:cNvSpPr/>
            </xdr:nvSpPr>
            <xdr:spPr bwMode="auto">
              <a:xfrm>
                <a:off x="62782" y="79602"/>
                <a:ext cx="15170" cy="324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血栓塞栓症</a:t>
                </a:r>
              </a:p>
            </xdr:txBody>
          </xdr:sp>
          <xdr:sp macro="" textlink="">
            <xdr:nvSpPr>
              <xdr:cNvPr id="20" name="Check Box 94" hidden="1">
                <a:extLst>
                  <a:ext uri="{63B3BB69-23CF-44E3-9099-C40C66FF867C}">
                    <a14:compatExt spid="_x0000_s5214"/>
                  </a:ext>
                  <a:ext uri="{FF2B5EF4-FFF2-40B4-BE49-F238E27FC236}">
                    <a16:creationId xmlns:a16="http://schemas.microsoft.com/office/drawing/2014/main" id="{00000000-0008-0000-0200-000014000000}"/>
                  </a:ext>
                </a:extLst>
              </xdr:cNvPr>
              <xdr:cNvSpPr/>
            </xdr:nvSpPr>
            <xdr:spPr bwMode="auto">
              <a:xfrm>
                <a:off x="28365" y="82951"/>
                <a:ext cx="25677" cy="324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その他《以下に詳細を記載》</a:t>
                </a:r>
              </a:p>
            </xdr:txBody>
          </xdr:sp>
          <xdr:sp macro="" textlink="">
            <xdr:nvSpPr>
              <xdr:cNvPr id="21" name="Check Box 178" hidden="1">
                <a:extLst>
                  <a:ext uri="{63B3BB69-23CF-44E3-9099-C40C66FF867C}">
                    <a14:compatExt spid="_x0000_s5298"/>
                  </a:ext>
                  <a:ext uri="{FF2B5EF4-FFF2-40B4-BE49-F238E27FC236}">
                    <a16:creationId xmlns:a16="http://schemas.microsoft.com/office/drawing/2014/main" id="{00000000-0008-0000-0200-000015000000}"/>
                  </a:ext>
                </a:extLst>
              </xdr:cNvPr>
              <xdr:cNvSpPr/>
            </xdr:nvSpPr>
            <xdr:spPr bwMode="auto">
              <a:xfrm>
                <a:off x="75199" y="79602"/>
                <a:ext cx="15170" cy="324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GDM</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139700</xdr:rowOff>
        </xdr:from>
        <xdr:to>
          <xdr:col>8</xdr:col>
          <xdr:colOff>546100</xdr:colOff>
          <xdr:row>16</xdr:row>
          <xdr:rowOff>101600</xdr:rowOff>
        </xdr:to>
        <xdr:grpSp>
          <xdr:nvGrpSpPr>
            <xdr:cNvPr id="5351" name="Group 231">
              <a:extLst>
                <a:ext uri="{FF2B5EF4-FFF2-40B4-BE49-F238E27FC236}">
                  <a16:creationId xmlns:a16="http://schemas.microsoft.com/office/drawing/2014/main" id="{00000000-0008-0000-0200-0000E7140000}"/>
                </a:ext>
              </a:extLst>
            </xdr:cNvPr>
            <xdr:cNvGrpSpPr>
              <a:grpSpLocks/>
            </xdr:cNvGrpSpPr>
          </xdr:nvGrpSpPr>
          <xdr:grpSpPr bwMode="auto">
            <a:xfrm>
              <a:off x="2921000" y="3441700"/>
              <a:ext cx="6718300" cy="1473200"/>
              <a:chOff x="28470" y="33673"/>
              <a:chExt cx="62383" cy="14709"/>
            </a:xfrm>
          </xdr:grpSpPr>
          <xdr:sp macro="" textlink="">
            <xdr:nvSpPr>
              <xdr:cNvPr id="22" name="Check Box 59" hidden="1">
                <a:extLst>
                  <a:ext uri="{63B3BB69-23CF-44E3-9099-C40C66FF867C}">
                    <a14:compatExt spid="_x0000_s5179"/>
                  </a:ext>
                  <a:ext uri="{FF2B5EF4-FFF2-40B4-BE49-F238E27FC236}">
                    <a16:creationId xmlns:a16="http://schemas.microsoft.com/office/drawing/2014/main" id="{00000000-0008-0000-0200-000016000000}"/>
                  </a:ext>
                </a:extLst>
              </xdr:cNvPr>
              <xdr:cNvSpPr/>
            </xdr:nvSpPr>
            <xdr:spPr bwMode="auto">
              <a:xfrm>
                <a:off x="28470" y="33673"/>
                <a:ext cx="14095" cy="60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前回帝王切開</a:t>
                </a:r>
              </a:p>
            </xdr:txBody>
          </xdr:sp>
          <xdr:sp macro="" textlink="">
            <xdr:nvSpPr>
              <xdr:cNvPr id="23" name="Check Box 60" hidden="1">
                <a:extLst>
                  <a:ext uri="{63B3BB69-23CF-44E3-9099-C40C66FF867C}">
                    <a14:compatExt spid="_x0000_s5180"/>
                  </a:ext>
                  <a:ext uri="{FF2B5EF4-FFF2-40B4-BE49-F238E27FC236}">
                    <a16:creationId xmlns:a16="http://schemas.microsoft.com/office/drawing/2014/main" id="{00000000-0008-0000-0200-000017000000}"/>
                  </a:ext>
                </a:extLst>
              </xdr:cNvPr>
              <xdr:cNvSpPr/>
            </xdr:nvSpPr>
            <xdr:spPr bwMode="auto">
              <a:xfrm>
                <a:off x="42648" y="33673"/>
                <a:ext cx="13734" cy="60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胎児機能不全</a:t>
                </a:r>
              </a:p>
            </xdr:txBody>
          </xdr:sp>
          <xdr:sp macro="" textlink="">
            <xdr:nvSpPr>
              <xdr:cNvPr id="24" name="Check Box 61" hidden="1">
                <a:extLst>
                  <a:ext uri="{63B3BB69-23CF-44E3-9099-C40C66FF867C}">
                    <a14:compatExt spid="_x0000_s5181"/>
                  </a:ext>
                  <a:ext uri="{FF2B5EF4-FFF2-40B4-BE49-F238E27FC236}">
                    <a16:creationId xmlns:a16="http://schemas.microsoft.com/office/drawing/2014/main" id="{00000000-0008-0000-0200-000018000000}"/>
                  </a:ext>
                </a:extLst>
              </xdr:cNvPr>
              <xdr:cNvSpPr/>
            </xdr:nvSpPr>
            <xdr:spPr bwMode="auto">
              <a:xfrm>
                <a:off x="56447" y="33673"/>
                <a:ext cx="10960" cy="60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胎位異常</a:t>
                </a:r>
              </a:p>
            </xdr:txBody>
          </xdr:sp>
          <xdr:sp macro="" textlink="">
            <xdr:nvSpPr>
              <xdr:cNvPr id="25" name="Check Box 62" hidden="1">
                <a:extLst>
                  <a:ext uri="{63B3BB69-23CF-44E3-9099-C40C66FF867C}">
                    <a14:compatExt spid="_x0000_s5182"/>
                  </a:ext>
                  <a:ext uri="{FF2B5EF4-FFF2-40B4-BE49-F238E27FC236}">
                    <a16:creationId xmlns:a16="http://schemas.microsoft.com/office/drawing/2014/main" id="{00000000-0008-0000-0200-000019000000}"/>
                  </a:ext>
                </a:extLst>
              </xdr:cNvPr>
              <xdr:cNvSpPr/>
            </xdr:nvSpPr>
            <xdr:spPr bwMode="auto">
              <a:xfrm>
                <a:off x="67714" y="33673"/>
                <a:ext cx="7509" cy="60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多胎</a:t>
                </a:r>
              </a:p>
            </xdr:txBody>
          </xdr:sp>
          <xdr:sp macro="" textlink="">
            <xdr:nvSpPr>
              <xdr:cNvPr id="26" name="Check Box 63" hidden="1">
                <a:extLst>
                  <a:ext uri="{63B3BB69-23CF-44E3-9099-C40C66FF867C}">
                    <a14:compatExt spid="_x0000_s5183"/>
                  </a:ext>
                  <a:ext uri="{FF2B5EF4-FFF2-40B4-BE49-F238E27FC236}">
                    <a16:creationId xmlns:a16="http://schemas.microsoft.com/office/drawing/2014/main" id="{00000000-0008-0000-0200-00001A000000}"/>
                  </a:ext>
                </a:extLst>
              </xdr:cNvPr>
              <xdr:cNvSpPr/>
            </xdr:nvSpPr>
            <xdr:spPr bwMode="auto">
              <a:xfrm>
                <a:off x="75309" y="33673"/>
                <a:ext cx="15191" cy="60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児頭骨盤不均衡</a:t>
                </a:r>
              </a:p>
            </xdr:txBody>
          </xdr:sp>
          <xdr:sp macro="" textlink="">
            <xdr:nvSpPr>
              <xdr:cNvPr id="27" name="Check Box 64" hidden="1">
                <a:extLst>
                  <a:ext uri="{63B3BB69-23CF-44E3-9099-C40C66FF867C}">
                    <a14:compatExt spid="_x0000_s5184"/>
                  </a:ext>
                  <a:ext uri="{FF2B5EF4-FFF2-40B4-BE49-F238E27FC236}">
                    <a16:creationId xmlns:a16="http://schemas.microsoft.com/office/drawing/2014/main" id="{00000000-0008-0000-0200-00001B000000}"/>
                  </a:ext>
                </a:extLst>
              </xdr:cNvPr>
              <xdr:cNvSpPr/>
            </xdr:nvSpPr>
            <xdr:spPr bwMode="auto">
              <a:xfrm>
                <a:off x="28470" y="37994"/>
                <a:ext cx="13258" cy="603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子宮内感染</a:t>
                </a:r>
              </a:p>
            </xdr:txBody>
          </xdr:sp>
          <xdr:sp macro="" textlink="">
            <xdr:nvSpPr>
              <xdr:cNvPr id="28" name="Check Box 65" hidden="1">
                <a:extLst>
                  <a:ext uri="{63B3BB69-23CF-44E3-9099-C40C66FF867C}">
                    <a14:compatExt spid="_x0000_s5185"/>
                  </a:ext>
                  <a:ext uri="{FF2B5EF4-FFF2-40B4-BE49-F238E27FC236}">
                    <a16:creationId xmlns:a16="http://schemas.microsoft.com/office/drawing/2014/main" id="{00000000-0008-0000-0200-00001C000000}"/>
                  </a:ext>
                </a:extLst>
              </xdr:cNvPr>
              <xdr:cNvSpPr/>
            </xdr:nvSpPr>
            <xdr:spPr bwMode="auto">
              <a:xfrm>
                <a:off x="55434" y="37793"/>
                <a:ext cx="15044" cy="603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a:ea typeface="Yu Gothic"/>
                  </a:rPr>
                  <a:t>COVID-19感染</a:t>
                </a:r>
              </a:p>
            </xdr:txBody>
          </xdr:sp>
          <xdr:sp macro="" textlink="">
            <xdr:nvSpPr>
              <xdr:cNvPr id="29" name="Check Box 66" hidden="1">
                <a:extLst>
                  <a:ext uri="{63B3BB69-23CF-44E3-9099-C40C66FF867C}">
                    <a14:compatExt spid="_x0000_s5186"/>
                  </a:ext>
                  <a:ext uri="{FF2B5EF4-FFF2-40B4-BE49-F238E27FC236}">
                    <a16:creationId xmlns:a16="http://schemas.microsoft.com/office/drawing/2014/main" id="{00000000-0008-0000-0200-00001D000000}"/>
                  </a:ext>
                </a:extLst>
              </xdr:cNvPr>
              <xdr:cNvSpPr/>
            </xdr:nvSpPr>
            <xdr:spPr bwMode="auto">
              <a:xfrm>
                <a:off x="41509" y="37994"/>
                <a:ext cx="12912" cy="603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既往子宮手術</a:t>
                </a:r>
              </a:p>
            </xdr:txBody>
          </xdr:sp>
          <xdr:sp macro="" textlink="">
            <xdr:nvSpPr>
              <xdr:cNvPr id="30" name="Check Box 102" hidden="1">
                <a:extLst>
                  <a:ext uri="{63B3BB69-23CF-44E3-9099-C40C66FF867C}">
                    <a14:compatExt spid="_x0000_s5222"/>
                  </a:ext>
                  <a:ext uri="{FF2B5EF4-FFF2-40B4-BE49-F238E27FC236}">
                    <a16:creationId xmlns:a16="http://schemas.microsoft.com/office/drawing/2014/main" id="{00000000-0008-0000-0200-00001E000000}"/>
                  </a:ext>
                </a:extLst>
              </xdr:cNvPr>
              <xdr:cNvSpPr/>
            </xdr:nvSpPr>
            <xdr:spPr bwMode="auto">
              <a:xfrm>
                <a:off x="28470" y="42346"/>
                <a:ext cx="22913" cy="603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a:ea typeface="Yu Gothic"/>
                  </a:rPr>
                  <a:t>その他《詳細を下に記載》</a:t>
                </a:r>
              </a:p>
            </xdr:txBody>
          </xdr:sp>
          <xdr:sp macro="" textlink="">
            <xdr:nvSpPr>
              <xdr:cNvPr id="31" name="Check Box 103" hidden="1">
                <a:extLst>
                  <a:ext uri="{63B3BB69-23CF-44E3-9099-C40C66FF867C}">
                    <a14:compatExt spid="_x0000_s5223"/>
                  </a:ext>
                  <a:ext uri="{FF2B5EF4-FFF2-40B4-BE49-F238E27FC236}">
                    <a16:creationId xmlns:a16="http://schemas.microsoft.com/office/drawing/2014/main" id="{00000000-0008-0000-0200-00001F000000}"/>
                  </a:ext>
                </a:extLst>
              </xdr:cNvPr>
              <xdr:cNvSpPr/>
            </xdr:nvSpPr>
            <xdr:spPr bwMode="auto">
              <a:xfrm>
                <a:off x="70625" y="37793"/>
                <a:ext cx="20228" cy="603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a:ea typeface="Yu Gothic"/>
                  </a:rPr>
                  <a:t>COVID-19増悪（母体）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17</xdr:row>
          <xdr:rowOff>203200</xdr:rowOff>
        </xdr:from>
        <xdr:to>
          <xdr:col>8</xdr:col>
          <xdr:colOff>508000</xdr:colOff>
          <xdr:row>20</xdr:row>
          <xdr:rowOff>50800</xdr:rowOff>
        </xdr:to>
        <xdr:grpSp>
          <xdr:nvGrpSpPr>
            <xdr:cNvPr id="5356" name="Group 236">
              <a:extLst>
                <a:ext uri="{FF2B5EF4-FFF2-40B4-BE49-F238E27FC236}">
                  <a16:creationId xmlns:a16="http://schemas.microsoft.com/office/drawing/2014/main" id="{00000000-0008-0000-0200-0000EC140000}"/>
                </a:ext>
              </a:extLst>
            </xdr:cNvPr>
            <xdr:cNvGrpSpPr>
              <a:grpSpLocks/>
            </xdr:cNvGrpSpPr>
          </xdr:nvGrpSpPr>
          <xdr:grpSpPr bwMode="auto">
            <a:xfrm>
              <a:off x="2921000" y="5524500"/>
              <a:ext cx="6680200" cy="1143000"/>
              <a:chOff x="18669" y="35052"/>
              <a:chExt cx="62230" cy="6096"/>
            </a:xfrm>
          </xdr:grpSpPr>
          <xdr:sp macro="" textlink="">
            <xdr:nvSpPr>
              <xdr:cNvPr id="32" name="Check Box 70" hidden="1">
                <a:extLst>
                  <a:ext uri="{63B3BB69-23CF-44E3-9099-C40C66FF867C}">
                    <a14:compatExt spid="_x0000_s5190"/>
                  </a:ext>
                  <a:ext uri="{FF2B5EF4-FFF2-40B4-BE49-F238E27FC236}">
                    <a16:creationId xmlns:a16="http://schemas.microsoft.com/office/drawing/2014/main" id="{00000000-0008-0000-0200-000020000000}"/>
                  </a:ext>
                </a:extLst>
              </xdr:cNvPr>
              <xdr:cNvSpPr/>
            </xdr:nvSpPr>
            <xdr:spPr bwMode="auto">
              <a:xfrm>
                <a:off x="18669" y="35052"/>
                <a:ext cx="10795" cy="381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胎位異常</a:t>
                </a:r>
              </a:p>
            </xdr:txBody>
          </xdr:sp>
          <xdr:sp macro="" textlink="">
            <xdr:nvSpPr>
              <xdr:cNvPr id="33" name="Check Box 71" hidden="1">
                <a:extLst>
                  <a:ext uri="{63B3BB69-23CF-44E3-9099-C40C66FF867C}">
                    <a14:compatExt spid="_x0000_s5191"/>
                  </a:ext>
                  <a:ext uri="{FF2B5EF4-FFF2-40B4-BE49-F238E27FC236}">
                    <a16:creationId xmlns:a16="http://schemas.microsoft.com/office/drawing/2014/main" id="{00000000-0008-0000-0200-000021000000}"/>
                  </a:ext>
                </a:extLst>
              </xdr:cNvPr>
              <xdr:cNvSpPr/>
            </xdr:nvSpPr>
            <xdr:spPr bwMode="auto">
              <a:xfrm>
                <a:off x="29210" y="35052"/>
                <a:ext cx="15240" cy="381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弛緩出血</a:t>
                </a:r>
              </a:p>
            </xdr:txBody>
          </xdr:sp>
          <xdr:sp macro="" textlink="">
            <xdr:nvSpPr>
              <xdr:cNvPr id="34" name="Check Box 72" hidden="1">
                <a:extLst>
                  <a:ext uri="{63B3BB69-23CF-44E3-9099-C40C66FF867C}">
                    <a14:compatExt spid="_x0000_s5192"/>
                  </a:ext>
                  <a:ext uri="{FF2B5EF4-FFF2-40B4-BE49-F238E27FC236}">
                    <a16:creationId xmlns:a16="http://schemas.microsoft.com/office/drawing/2014/main" id="{00000000-0008-0000-0200-000022000000}"/>
                  </a:ext>
                </a:extLst>
              </xdr:cNvPr>
              <xdr:cNvSpPr/>
            </xdr:nvSpPr>
            <xdr:spPr bwMode="auto">
              <a:xfrm>
                <a:off x="40640" y="35052"/>
                <a:ext cx="15240" cy="381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癒着胎盤</a:t>
                </a:r>
              </a:p>
            </xdr:txBody>
          </xdr:sp>
          <xdr:sp macro="" textlink="">
            <xdr:nvSpPr>
              <xdr:cNvPr id="35" name="Check Box 73" hidden="1">
                <a:extLst>
                  <a:ext uri="{63B3BB69-23CF-44E3-9099-C40C66FF867C}">
                    <a14:compatExt spid="_x0000_s5193"/>
                  </a:ext>
                  <a:ext uri="{FF2B5EF4-FFF2-40B4-BE49-F238E27FC236}">
                    <a16:creationId xmlns:a16="http://schemas.microsoft.com/office/drawing/2014/main" id="{00000000-0008-0000-0200-000023000000}"/>
                  </a:ext>
                </a:extLst>
              </xdr:cNvPr>
              <xdr:cNvSpPr/>
            </xdr:nvSpPr>
            <xdr:spPr bwMode="auto">
              <a:xfrm>
                <a:off x="52705" y="35052"/>
                <a:ext cx="15240" cy="381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遺残胎盤</a:t>
                </a:r>
              </a:p>
            </xdr:txBody>
          </xdr:sp>
          <xdr:sp macro="" textlink="">
            <xdr:nvSpPr>
              <xdr:cNvPr id="36" name="Check Box 74" hidden="1">
                <a:extLst>
                  <a:ext uri="{63B3BB69-23CF-44E3-9099-C40C66FF867C}">
                    <a14:compatExt spid="_x0000_s5194"/>
                  </a:ext>
                  <a:ext uri="{FF2B5EF4-FFF2-40B4-BE49-F238E27FC236}">
                    <a16:creationId xmlns:a16="http://schemas.microsoft.com/office/drawing/2014/main" id="{00000000-0008-0000-0200-000024000000}"/>
                  </a:ext>
                </a:extLst>
              </xdr:cNvPr>
              <xdr:cNvSpPr/>
            </xdr:nvSpPr>
            <xdr:spPr bwMode="auto">
              <a:xfrm>
                <a:off x="65659" y="35052"/>
                <a:ext cx="15240" cy="381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微弱陣痛</a:t>
                </a:r>
              </a:p>
            </xdr:txBody>
          </xdr:sp>
          <xdr:sp macro="" textlink="">
            <xdr:nvSpPr>
              <xdr:cNvPr id="37" name="Check Box 75" hidden="1">
                <a:extLst>
                  <a:ext uri="{63B3BB69-23CF-44E3-9099-C40C66FF867C}">
                    <a14:compatExt spid="_x0000_s5195"/>
                  </a:ext>
                  <a:ext uri="{FF2B5EF4-FFF2-40B4-BE49-F238E27FC236}">
                    <a16:creationId xmlns:a16="http://schemas.microsoft.com/office/drawing/2014/main" id="{00000000-0008-0000-0200-000025000000}"/>
                  </a:ext>
                </a:extLst>
              </xdr:cNvPr>
              <xdr:cNvSpPr/>
            </xdr:nvSpPr>
            <xdr:spPr bwMode="auto">
              <a:xfrm>
                <a:off x="18669" y="37338"/>
                <a:ext cx="15240" cy="381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過強陣痛</a:t>
                </a:r>
              </a:p>
            </xdr:txBody>
          </xdr:sp>
          <xdr:sp macro="" textlink="">
            <xdr:nvSpPr>
              <xdr:cNvPr id="38" name="Check Box 76" hidden="1">
                <a:extLst>
                  <a:ext uri="{63B3BB69-23CF-44E3-9099-C40C66FF867C}">
                    <a14:compatExt spid="_x0000_s5196"/>
                  </a:ext>
                  <a:ext uri="{FF2B5EF4-FFF2-40B4-BE49-F238E27FC236}">
                    <a16:creationId xmlns:a16="http://schemas.microsoft.com/office/drawing/2014/main" id="{00000000-0008-0000-0200-000026000000}"/>
                  </a:ext>
                </a:extLst>
              </xdr:cNvPr>
              <xdr:cNvSpPr/>
            </xdr:nvSpPr>
            <xdr:spPr bwMode="auto">
              <a:xfrm>
                <a:off x="40767" y="37211"/>
                <a:ext cx="22987" cy="381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a:ea typeface="Yu Gothic"/>
                  </a:rPr>
                  <a:t>分娩停止</a:t>
                </a:r>
              </a:p>
            </xdr:txBody>
          </xdr:sp>
          <xdr:sp macro="" textlink="">
            <xdr:nvSpPr>
              <xdr:cNvPr id="39" name="Check Box 77" hidden="1">
                <a:extLst>
                  <a:ext uri="{63B3BB69-23CF-44E3-9099-C40C66FF867C}">
                    <a14:compatExt spid="_x0000_s5197"/>
                  </a:ext>
                  <a:ext uri="{FF2B5EF4-FFF2-40B4-BE49-F238E27FC236}">
                    <a16:creationId xmlns:a16="http://schemas.microsoft.com/office/drawing/2014/main" id="{00000000-0008-0000-0200-000027000000}"/>
                  </a:ext>
                </a:extLst>
              </xdr:cNvPr>
              <xdr:cNvSpPr/>
            </xdr:nvSpPr>
            <xdr:spPr bwMode="auto">
              <a:xfrm>
                <a:off x="29210" y="37338"/>
                <a:ext cx="12954" cy="381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遷延分娩</a:t>
                </a:r>
              </a:p>
            </xdr:txBody>
          </xdr:sp>
          <xdr:sp macro="" textlink="">
            <xdr:nvSpPr>
              <xdr:cNvPr id="40" name="Check Box 78" hidden="1">
                <a:extLst>
                  <a:ext uri="{63B3BB69-23CF-44E3-9099-C40C66FF867C}">
                    <a14:compatExt spid="_x0000_s5198"/>
                  </a:ext>
                  <a:ext uri="{FF2B5EF4-FFF2-40B4-BE49-F238E27FC236}">
                    <a16:creationId xmlns:a16="http://schemas.microsoft.com/office/drawing/2014/main" id="{00000000-0008-0000-0200-000028000000}"/>
                  </a:ext>
                </a:extLst>
              </xdr:cNvPr>
              <xdr:cNvSpPr/>
            </xdr:nvSpPr>
            <xdr:spPr bwMode="auto">
              <a:xfrm>
                <a:off x="52832" y="37211"/>
                <a:ext cx="22987" cy="381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a:ea typeface="Yu Gothic"/>
                  </a:rPr>
                  <a:t>その他《詳細を下に記載》</a:t>
                </a:r>
              </a:p>
            </xdr:txBody>
          </xdr:sp>
        </xdr:grp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750960</xdr:colOff>
      <xdr:row>125</xdr:row>
      <xdr:rowOff>66261</xdr:rowOff>
    </xdr:from>
    <xdr:to>
      <xdr:col>0</xdr:col>
      <xdr:colOff>927656</xdr:colOff>
      <xdr:row>128</xdr:row>
      <xdr:rowOff>209826</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750960" y="19548061"/>
          <a:ext cx="176696" cy="905565"/>
        </a:xfrm>
        <a:prstGeom prst="rightBrace">
          <a:avLst>
            <a:gd name="adj1" fmla="val 8333"/>
            <a:gd name="adj2" fmla="val 3632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16" Type="http://schemas.openxmlformats.org/officeDocument/2006/relationships/ctrlProp" Target="../ctrlProps/ctrlProp14.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5" Type="http://schemas.openxmlformats.org/officeDocument/2006/relationships/ctrlProp" Target="../ctrlProps/ctrlProp3.xml"/><Relationship Id="rId61" Type="http://schemas.openxmlformats.org/officeDocument/2006/relationships/ctrlProp" Target="../ctrlProps/ctrlProp59.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80" Type="http://schemas.openxmlformats.org/officeDocument/2006/relationships/ctrlProp" Target="../ctrlProps/ctrlProp78.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1" Type="http://schemas.openxmlformats.org/officeDocument/2006/relationships/drawing" Target="../drawings/drawing1.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7" Type="http://schemas.openxmlformats.org/officeDocument/2006/relationships/ctrlProp" Target="../ctrlProps/ctrlProp5.xml"/><Relationship Id="rId71" Type="http://schemas.openxmlformats.org/officeDocument/2006/relationships/ctrlProp" Target="../ctrlProps/ctrlProp69.xml"/><Relationship Id="rId2" Type="http://schemas.openxmlformats.org/officeDocument/2006/relationships/vmlDrawing" Target="../drawings/vmlDrawing1.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9" Type="http://schemas.openxmlformats.org/officeDocument/2006/relationships/ctrlProp" Target="../ctrlProps/ctrlProp116.xml"/><Relationship Id="rId21" Type="http://schemas.openxmlformats.org/officeDocument/2006/relationships/ctrlProp" Target="../ctrlProps/ctrlProp98.xml"/><Relationship Id="rId34" Type="http://schemas.openxmlformats.org/officeDocument/2006/relationships/ctrlProp" Target="../ctrlProps/ctrlProp111.xml"/><Relationship Id="rId42" Type="http://schemas.openxmlformats.org/officeDocument/2006/relationships/ctrlProp" Target="../ctrlProps/ctrlProp119.xml"/><Relationship Id="rId47" Type="http://schemas.openxmlformats.org/officeDocument/2006/relationships/ctrlProp" Target="../ctrlProps/ctrlProp124.xml"/><Relationship Id="rId50" Type="http://schemas.openxmlformats.org/officeDocument/2006/relationships/ctrlProp" Target="../ctrlProps/ctrlProp127.xml"/><Relationship Id="rId55" Type="http://schemas.openxmlformats.org/officeDocument/2006/relationships/ctrlProp" Target="../ctrlProps/ctrlProp132.xml"/><Relationship Id="rId7" Type="http://schemas.openxmlformats.org/officeDocument/2006/relationships/ctrlProp" Target="../ctrlProps/ctrlProp84.xml"/><Relationship Id="rId2" Type="http://schemas.openxmlformats.org/officeDocument/2006/relationships/vmlDrawing" Target="../drawings/vmlDrawing2.vml"/><Relationship Id="rId16" Type="http://schemas.openxmlformats.org/officeDocument/2006/relationships/ctrlProp" Target="../ctrlProps/ctrlProp93.xml"/><Relationship Id="rId29" Type="http://schemas.openxmlformats.org/officeDocument/2006/relationships/ctrlProp" Target="../ctrlProps/ctrlProp106.xml"/><Relationship Id="rId11" Type="http://schemas.openxmlformats.org/officeDocument/2006/relationships/ctrlProp" Target="../ctrlProps/ctrlProp88.xml"/><Relationship Id="rId24" Type="http://schemas.openxmlformats.org/officeDocument/2006/relationships/ctrlProp" Target="../ctrlProps/ctrlProp101.xml"/><Relationship Id="rId32" Type="http://schemas.openxmlformats.org/officeDocument/2006/relationships/ctrlProp" Target="../ctrlProps/ctrlProp109.xml"/><Relationship Id="rId37" Type="http://schemas.openxmlformats.org/officeDocument/2006/relationships/ctrlProp" Target="../ctrlProps/ctrlProp114.xml"/><Relationship Id="rId40" Type="http://schemas.openxmlformats.org/officeDocument/2006/relationships/ctrlProp" Target="../ctrlProps/ctrlProp117.xml"/><Relationship Id="rId45" Type="http://schemas.openxmlformats.org/officeDocument/2006/relationships/ctrlProp" Target="../ctrlProps/ctrlProp122.xml"/><Relationship Id="rId53" Type="http://schemas.openxmlformats.org/officeDocument/2006/relationships/ctrlProp" Target="../ctrlProps/ctrlProp130.xml"/><Relationship Id="rId58" Type="http://schemas.openxmlformats.org/officeDocument/2006/relationships/ctrlProp" Target="../ctrlProps/ctrlProp135.xml"/><Relationship Id="rId5" Type="http://schemas.openxmlformats.org/officeDocument/2006/relationships/ctrlProp" Target="../ctrlProps/ctrlProp82.xml"/><Relationship Id="rId61" Type="http://schemas.openxmlformats.org/officeDocument/2006/relationships/ctrlProp" Target="../ctrlProps/ctrlProp138.xml"/><Relationship Id="rId19" Type="http://schemas.openxmlformats.org/officeDocument/2006/relationships/ctrlProp" Target="../ctrlProps/ctrlProp9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 Id="rId30" Type="http://schemas.openxmlformats.org/officeDocument/2006/relationships/ctrlProp" Target="../ctrlProps/ctrlProp107.xml"/><Relationship Id="rId35" Type="http://schemas.openxmlformats.org/officeDocument/2006/relationships/ctrlProp" Target="../ctrlProps/ctrlProp112.xml"/><Relationship Id="rId43" Type="http://schemas.openxmlformats.org/officeDocument/2006/relationships/ctrlProp" Target="../ctrlProps/ctrlProp120.xml"/><Relationship Id="rId48" Type="http://schemas.openxmlformats.org/officeDocument/2006/relationships/ctrlProp" Target="../ctrlProps/ctrlProp125.xml"/><Relationship Id="rId56" Type="http://schemas.openxmlformats.org/officeDocument/2006/relationships/ctrlProp" Target="../ctrlProps/ctrlProp133.xml"/><Relationship Id="rId8" Type="http://schemas.openxmlformats.org/officeDocument/2006/relationships/ctrlProp" Target="../ctrlProps/ctrlProp85.xml"/><Relationship Id="rId51" Type="http://schemas.openxmlformats.org/officeDocument/2006/relationships/ctrlProp" Target="../ctrlProps/ctrlProp128.xml"/><Relationship Id="rId3" Type="http://schemas.openxmlformats.org/officeDocument/2006/relationships/ctrlProp" Target="../ctrlProps/ctrlProp80.x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33" Type="http://schemas.openxmlformats.org/officeDocument/2006/relationships/ctrlProp" Target="../ctrlProps/ctrlProp110.xml"/><Relationship Id="rId38" Type="http://schemas.openxmlformats.org/officeDocument/2006/relationships/ctrlProp" Target="../ctrlProps/ctrlProp115.xml"/><Relationship Id="rId46" Type="http://schemas.openxmlformats.org/officeDocument/2006/relationships/ctrlProp" Target="../ctrlProps/ctrlProp123.xml"/><Relationship Id="rId59" Type="http://schemas.openxmlformats.org/officeDocument/2006/relationships/ctrlProp" Target="../ctrlProps/ctrlProp136.xml"/><Relationship Id="rId20" Type="http://schemas.openxmlformats.org/officeDocument/2006/relationships/ctrlProp" Target="../ctrlProps/ctrlProp97.xml"/><Relationship Id="rId41" Type="http://schemas.openxmlformats.org/officeDocument/2006/relationships/ctrlProp" Target="../ctrlProps/ctrlProp118.xml"/><Relationship Id="rId54" Type="http://schemas.openxmlformats.org/officeDocument/2006/relationships/ctrlProp" Target="../ctrlProps/ctrlProp131.xml"/><Relationship Id="rId62" Type="http://schemas.openxmlformats.org/officeDocument/2006/relationships/ctrlProp" Target="../ctrlProps/ctrlProp139.xml"/><Relationship Id="rId1" Type="http://schemas.openxmlformats.org/officeDocument/2006/relationships/drawing" Target="../drawings/drawing2.xml"/><Relationship Id="rId6" Type="http://schemas.openxmlformats.org/officeDocument/2006/relationships/ctrlProp" Target="../ctrlProps/ctrlProp83.x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36" Type="http://schemas.openxmlformats.org/officeDocument/2006/relationships/ctrlProp" Target="../ctrlProps/ctrlProp113.xml"/><Relationship Id="rId49" Type="http://schemas.openxmlformats.org/officeDocument/2006/relationships/ctrlProp" Target="../ctrlProps/ctrlProp126.xml"/><Relationship Id="rId57" Type="http://schemas.openxmlformats.org/officeDocument/2006/relationships/ctrlProp" Target="../ctrlProps/ctrlProp134.xml"/><Relationship Id="rId10" Type="http://schemas.openxmlformats.org/officeDocument/2006/relationships/ctrlProp" Target="../ctrlProps/ctrlProp87.xml"/><Relationship Id="rId31" Type="http://schemas.openxmlformats.org/officeDocument/2006/relationships/ctrlProp" Target="../ctrlProps/ctrlProp108.xml"/><Relationship Id="rId44" Type="http://schemas.openxmlformats.org/officeDocument/2006/relationships/ctrlProp" Target="../ctrlProps/ctrlProp121.xml"/><Relationship Id="rId52" Type="http://schemas.openxmlformats.org/officeDocument/2006/relationships/ctrlProp" Target="../ctrlProps/ctrlProp129.xml"/><Relationship Id="rId60" Type="http://schemas.openxmlformats.org/officeDocument/2006/relationships/ctrlProp" Target="../ctrlProps/ctrlProp137.xml"/><Relationship Id="rId4" Type="http://schemas.openxmlformats.org/officeDocument/2006/relationships/ctrlProp" Target="../ctrlProps/ctrlProp81.xml"/><Relationship Id="rId9" Type="http://schemas.openxmlformats.org/officeDocument/2006/relationships/ctrlProp" Target="../ctrlProps/ctrlProp8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54.xml"/><Relationship Id="rId21" Type="http://schemas.openxmlformats.org/officeDocument/2006/relationships/ctrlProp" Target="../ctrlProps/ctrlProp158.xml"/><Relationship Id="rId42" Type="http://schemas.openxmlformats.org/officeDocument/2006/relationships/ctrlProp" Target="../ctrlProps/ctrlProp179.xml"/><Relationship Id="rId63" Type="http://schemas.openxmlformats.org/officeDocument/2006/relationships/ctrlProp" Target="../ctrlProps/ctrlProp200.xml"/><Relationship Id="rId84" Type="http://schemas.openxmlformats.org/officeDocument/2006/relationships/ctrlProp" Target="../ctrlProps/ctrlProp221.xml"/><Relationship Id="rId138" Type="http://schemas.openxmlformats.org/officeDocument/2006/relationships/ctrlProp" Target="../ctrlProps/ctrlProp275.xml"/><Relationship Id="rId107" Type="http://schemas.openxmlformats.org/officeDocument/2006/relationships/ctrlProp" Target="../ctrlProps/ctrlProp244.xml"/><Relationship Id="rId11" Type="http://schemas.openxmlformats.org/officeDocument/2006/relationships/ctrlProp" Target="../ctrlProps/ctrlProp148.xml"/><Relationship Id="rId32" Type="http://schemas.openxmlformats.org/officeDocument/2006/relationships/ctrlProp" Target="../ctrlProps/ctrlProp169.xml"/><Relationship Id="rId37" Type="http://schemas.openxmlformats.org/officeDocument/2006/relationships/ctrlProp" Target="../ctrlProps/ctrlProp174.xml"/><Relationship Id="rId53" Type="http://schemas.openxmlformats.org/officeDocument/2006/relationships/ctrlProp" Target="../ctrlProps/ctrlProp190.xml"/><Relationship Id="rId58" Type="http://schemas.openxmlformats.org/officeDocument/2006/relationships/ctrlProp" Target="../ctrlProps/ctrlProp195.xml"/><Relationship Id="rId74" Type="http://schemas.openxmlformats.org/officeDocument/2006/relationships/ctrlProp" Target="../ctrlProps/ctrlProp211.xml"/><Relationship Id="rId79" Type="http://schemas.openxmlformats.org/officeDocument/2006/relationships/ctrlProp" Target="../ctrlProps/ctrlProp216.xml"/><Relationship Id="rId102" Type="http://schemas.openxmlformats.org/officeDocument/2006/relationships/ctrlProp" Target="../ctrlProps/ctrlProp239.xml"/><Relationship Id="rId123" Type="http://schemas.openxmlformats.org/officeDocument/2006/relationships/ctrlProp" Target="../ctrlProps/ctrlProp260.xml"/><Relationship Id="rId128" Type="http://schemas.openxmlformats.org/officeDocument/2006/relationships/ctrlProp" Target="../ctrlProps/ctrlProp265.xml"/><Relationship Id="rId5" Type="http://schemas.openxmlformats.org/officeDocument/2006/relationships/ctrlProp" Target="../ctrlProps/ctrlProp142.xml"/><Relationship Id="rId90" Type="http://schemas.openxmlformats.org/officeDocument/2006/relationships/ctrlProp" Target="../ctrlProps/ctrlProp227.xml"/><Relationship Id="rId95" Type="http://schemas.openxmlformats.org/officeDocument/2006/relationships/ctrlProp" Target="../ctrlProps/ctrlProp232.xml"/><Relationship Id="rId22" Type="http://schemas.openxmlformats.org/officeDocument/2006/relationships/ctrlProp" Target="../ctrlProps/ctrlProp159.xml"/><Relationship Id="rId27" Type="http://schemas.openxmlformats.org/officeDocument/2006/relationships/ctrlProp" Target="../ctrlProps/ctrlProp164.xml"/><Relationship Id="rId43" Type="http://schemas.openxmlformats.org/officeDocument/2006/relationships/ctrlProp" Target="../ctrlProps/ctrlProp180.xml"/><Relationship Id="rId48" Type="http://schemas.openxmlformats.org/officeDocument/2006/relationships/ctrlProp" Target="../ctrlProps/ctrlProp185.xml"/><Relationship Id="rId64" Type="http://schemas.openxmlformats.org/officeDocument/2006/relationships/ctrlProp" Target="../ctrlProps/ctrlProp201.xml"/><Relationship Id="rId69" Type="http://schemas.openxmlformats.org/officeDocument/2006/relationships/ctrlProp" Target="../ctrlProps/ctrlProp206.xml"/><Relationship Id="rId113" Type="http://schemas.openxmlformats.org/officeDocument/2006/relationships/ctrlProp" Target="../ctrlProps/ctrlProp250.xml"/><Relationship Id="rId118" Type="http://schemas.openxmlformats.org/officeDocument/2006/relationships/ctrlProp" Target="../ctrlProps/ctrlProp255.xml"/><Relationship Id="rId134" Type="http://schemas.openxmlformats.org/officeDocument/2006/relationships/ctrlProp" Target="../ctrlProps/ctrlProp271.xml"/><Relationship Id="rId139" Type="http://schemas.openxmlformats.org/officeDocument/2006/relationships/ctrlProp" Target="../ctrlProps/ctrlProp276.xml"/><Relationship Id="rId80" Type="http://schemas.openxmlformats.org/officeDocument/2006/relationships/ctrlProp" Target="../ctrlProps/ctrlProp217.xml"/><Relationship Id="rId85" Type="http://schemas.openxmlformats.org/officeDocument/2006/relationships/ctrlProp" Target="../ctrlProps/ctrlProp222.xml"/><Relationship Id="rId12" Type="http://schemas.openxmlformats.org/officeDocument/2006/relationships/ctrlProp" Target="../ctrlProps/ctrlProp149.xml"/><Relationship Id="rId17" Type="http://schemas.openxmlformats.org/officeDocument/2006/relationships/ctrlProp" Target="../ctrlProps/ctrlProp154.xml"/><Relationship Id="rId33" Type="http://schemas.openxmlformats.org/officeDocument/2006/relationships/ctrlProp" Target="../ctrlProps/ctrlProp170.xml"/><Relationship Id="rId38" Type="http://schemas.openxmlformats.org/officeDocument/2006/relationships/ctrlProp" Target="../ctrlProps/ctrlProp175.xml"/><Relationship Id="rId59" Type="http://schemas.openxmlformats.org/officeDocument/2006/relationships/ctrlProp" Target="../ctrlProps/ctrlProp196.xml"/><Relationship Id="rId103" Type="http://schemas.openxmlformats.org/officeDocument/2006/relationships/ctrlProp" Target="../ctrlProps/ctrlProp240.xml"/><Relationship Id="rId108" Type="http://schemas.openxmlformats.org/officeDocument/2006/relationships/ctrlProp" Target="../ctrlProps/ctrlProp245.xml"/><Relationship Id="rId124" Type="http://schemas.openxmlformats.org/officeDocument/2006/relationships/ctrlProp" Target="../ctrlProps/ctrlProp261.xml"/><Relationship Id="rId129" Type="http://schemas.openxmlformats.org/officeDocument/2006/relationships/ctrlProp" Target="../ctrlProps/ctrlProp266.xml"/><Relationship Id="rId54" Type="http://schemas.openxmlformats.org/officeDocument/2006/relationships/ctrlProp" Target="../ctrlProps/ctrlProp191.xml"/><Relationship Id="rId70" Type="http://schemas.openxmlformats.org/officeDocument/2006/relationships/ctrlProp" Target="../ctrlProps/ctrlProp207.xml"/><Relationship Id="rId75" Type="http://schemas.openxmlformats.org/officeDocument/2006/relationships/ctrlProp" Target="../ctrlProps/ctrlProp212.xml"/><Relationship Id="rId91" Type="http://schemas.openxmlformats.org/officeDocument/2006/relationships/ctrlProp" Target="../ctrlProps/ctrlProp228.xml"/><Relationship Id="rId96" Type="http://schemas.openxmlformats.org/officeDocument/2006/relationships/ctrlProp" Target="../ctrlProps/ctrlProp233.xml"/><Relationship Id="rId140" Type="http://schemas.openxmlformats.org/officeDocument/2006/relationships/ctrlProp" Target="../ctrlProps/ctrlProp277.xml"/><Relationship Id="rId1" Type="http://schemas.openxmlformats.org/officeDocument/2006/relationships/drawing" Target="../drawings/drawing3.xml"/><Relationship Id="rId6" Type="http://schemas.openxmlformats.org/officeDocument/2006/relationships/ctrlProp" Target="../ctrlProps/ctrlProp143.xml"/><Relationship Id="rId23" Type="http://schemas.openxmlformats.org/officeDocument/2006/relationships/ctrlProp" Target="../ctrlProps/ctrlProp160.xml"/><Relationship Id="rId28" Type="http://schemas.openxmlformats.org/officeDocument/2006/relationships/ctrlProp" Target="../ctrlProps/ctrlProp165.xml"/><Relationship Id="rId49" Type="http://schemas.openxmlformats.org/officeDocument/2006/relationships/ctrlProp" Target="../ctrlProps/ctrlProp186.xml"/><Relationship Id="rId114" Type="http://schemas.openxmlformats.org/officeDocument/2006/relationships/ctrlProp" Target="../ctrlProps/ctrlProp251.xml"/><Relationship Id="rId119" Type="http://schemas.openxmlformats.org/officeDocument/2006/relationships/ctrlProp" Target="../ctrlProps/ctrlProp256.xml"/><Relationship Id="rId44" Type="http://schemas.openxmlformats.org/officeDocument/2006/relationships/ctrlProp" Target="../ctrlProps/ctrlProp181.xml"/><Relationship Id="rId60" Type="http://schemas.openxmlformats.org/officeDocument/2006/relationships/ctrlProp" Target="../ctrlProps/ctrlProp197.xml"/><Relationship Id="rId65" Type="http://schemas.openxmlformats.org/officeDocument/2006/relationships/ctrlProp" Target="../ctrlProps/ctrlProp202.xml"/><Relationship Id="rId81" Type="http://schemas.openxmlformats.org/officeDocument/2006/relationships/ctrlProp" Target="../ctrlProps/ctrlProp218.xml"/><Relationship Id="rId86" Type="http://schemas.openxmlformats.org/officeDocument/2006/relationships/ctrlProp" Target="../ctrlProps/ctrlProp223.xml"/><Relationship Id="rId130" Type="http://schemas.openxmlformats.org/officeDocument/2006/relationships/ctrlProp" Target="../ctrlProps/ctrlProp267.xml"/><Relationship Id="rId135" Type="http://schemas.openxmlformats.org/officeDocument/2006/relationships/ctrlProp" Target="../ctrlProps/ctrlProp272.xml"/><Relationship Id="rId13" Type="http://schemas.openxmlformats.org/officeDocument/2006/relationships/ctrlProp" Target="../ctrlProps/ctrlProp150.xml"/><Relationship Id="rId18" Type="http://schemas.openxmlformats.org/officeDocument/2006/relationships/ctrlProp" Target="../ctrlProps/ctrlProp155.xml"/><Relationship Id="rId39" Type="http://schemas.openxmlformats.org/officeDocument/2006/relationships/ctrlProp" Target="../ctrlProps/ctrlProp176.xml"/><Relationship Id="rId109" Type="http://schemas.openxmlformats.org/officeDocument/2006/relationships/ctrlProp" Target="../ctrlProps/ctrlProp246.xml"/><Relationship Id="rId34" Type="http://schemas.openxmlformats.org/officeDocument/2006/relationships/ctrlProp" Target="../ctrlProps/ctrlProp171.xml"/><Relationship Id="rId50" Type="http://schemas.openxmlformats.org/officeDocument/2006/relationships/ctrlProp" Target="../ctrlProps/ctrlProp187.xml"/><Relationship Id="rId55" Type="http://schemas.openxmlformats.org/officeDocument/2006/relationships/ctrlProp" Target="../ctrlProps/ctrlProp192.xml"/><Relationship Id="rId76" Type="http://schemas.openxmlformats.org/officeDocument/2006/relationships/ctrlProp" Target="../ctrlProps/ctrlProp213.xml"/><Relationship Id="rId97" Type="http://schemas.openxmlformats.org/officeDocument/2006/relationships/ctrlProp" Target="../ctrlProps/ctrlProp234.xml"/><Relationship Id="rId104" Type="http://schemas.openxmlformats.org/officeDocument/2006/relationships/ctrlProp" Target="../ctrlProps/ctrlProp241.xml"/><Relationship Id="rId120" Type="http://schemas.openxmlformats.org/officeDocument/2006/relationships/ctrlProp" Target="../ctrlProps/ctrlProp257.xml"/><Relationship Id="rId125" Type="http://schemas.openxmlformats.org/officeDocument/2006/relationships/ctrlProp" Target="../ctrlProps/ctrlProp262.xml"/><Relationship Id="rId141" Type="http://schemas.openxmlformats.org/officeDocument/2006/relationships/ctrlProp" Target="../ctrlProps/ctrlProp278.xml"/><Relationship Id="rId7" Type="http://schemas.openxmlformats.org/officeDocument/2006/relationships/ctrlProp" Target="../ctrlProps/ctrlProp144.xml"/><Relationship Id="rId71" Type="http://schemas.openxmlformats.org/officeDocument/2006/relationships/ctrlProp" Target="../ctrlProps/ctrlProp208.xml"/><Relationship Id="rId92" Type="http://schemas.openxmlformats.org/officeDocument/2006/relationships/ctrlProp" Target="../ctrlProps/ctrlProp229.xml"/><Relationship Id="rId2" Type="http://schemas.openxmlformats.org/officeDocument/2006/relationships/vmlDrawing" Target="../drawings/vmlDrawing3.vml"/><Relationship Id="rId29" Type="http://schemas.openxmlformats.org/officeDocument/2006/relationships/ctrlProp" Target="../ctrlProps/ctrlProp166.xml"/><Relationship Id="rId24" Type="http://schemas.openxmlformats.org/officeDocument/2006/relationships/ctrlProp" Target="../ctrlProps/ctrlProp161.xml"/><Relationship Id="rId40" Type="http://schemas.openxmlformats.org/officeDocument/2006/relationships/ctrlProp" Target="../ctrlProps/ctrlProp177.xml"/><Relationship Id="rId45" Type="http://schemas.openxmlformats.org/officeDocument/2006/relationships/ctrlProp" Target="../ctrlProps/ctrlProp182.xml"/><Relationship Id="rId66" Type="http://schemas.openxmlformats.org/officeDocument/2006/relationships/ctrlProp" Target="../ctrlProps/ctrlProp203.xml"/><Relationship Id="rId87" Type="http://schemas.openxmlformats.org/officeDocument/2006/relationships/ctrlProp" Target="../ctrlProps/ctrlProp224.xml"/><Relationship Id="rId110" Type="http://schemas.openxmlformats.org/officeDocument/2006/relationships/ctrlProp" Target="../ctrlProps/ctrlProp247.xml"/><Relationship Id="rId115" Type="http://schemas.openxmlformats.org/officeDocument/2006/relationships/ctrlProp" Target="../ctrlProps/ctrlProp252.xml"/><Relationship Id="rId131" Type="http://schemas.openxmlformats.org/officeDocument/2006/relationships/ctrlProp" Target="../ctrlProps/ctrlProp268.xml"/><Relationship Id="rId136" Type="http://schemas.openxmlformats.org/officeDocument/2006/relationships/ctrlProp" Target="../ctrlProps/ctrlProp273.xml"/><Relationship Id="rId61" Type="http://schemas.openxmlformats.org/officeDocument/2006/relationships/ctrlProp" Target="../ctrlProps/ctrlProp198.xml"/><Relationship Id="rId82" Type="http://schemas.openxmlformats.org/officeDocument/2006/relationships/ctrlProp" Target="../ctrlProps/ctrlProp219.xml"/><Relationship Id="rId19" Type="http://schemas.openxmlformats.org/officeDocument/2006/relationships/ctrlProp" Target="../ctrlProps/ctrlProp156.xml"/><Relationship Id="rId14" Type="http://schemas.openxmlformats.org/officeDocument/2006/relationships/ctrlProp" Target="../ctrlProps/ctrlProp151.xml"/><Relationship Id="rId30" Type="http://schemas.openxmlformats.org/officeDocument/2006/relationships/ctrlProp" Target="../ctrlProps/ctrlProp167.xml"/><Relationship Id="rId35" Type="http://schemas.openxmlformats.org/officeDocument/2006/relationships/ctrlProp" Target="../ctrlProps/ctrlProp172.xml"/><Relationship Id="rId56" Type="http://schemas.openxmlformats.org/officeDocument/2006/relationships/ctrlProp" Target="../ctrlProps/ctrlProp193.xml"/><Relationship Id="rId77" Type="http://schemas.openxmlformats.org/officeDocument/2006/relationships/ctrlProp" Target="../ctrlProps/ctrlProp214.xml"/><Relationship Id="rId100" Type="http://schemas.openxmlformats.org/officeDocument/2006/relationships/ctrlProp" Target="../ctrlProps/ctrlProp237.xml"/><Relationship Id="rId105" Type="http://schemas.openxmlformats.org/officeDocument/2006/relationships/ctrlProp" Target="../ctrlProps/ctrlProp242.xml"/><Relationship Id="rId126" Type="http://schemas.openxmlformats.org/officeDocument/2006/relationships/ctrlProp" Target="../ctrlProps/ctrlProp263.xml"/><Relationship Id="rId8" Type="http://schemas.openxmlformats.org/officeDocument/2006/relationships/ctrlProp" Target="../ctrlProps/ctrlProp145.xml"/><Relationship Id="rId51" Type="http://schemas.openxmlformats.org/officeDocument/2006/relationships/ctrlProp" Target="../ctrlProps/ctrlProp188.xml"/><Relationship Id="rId72" Type="http://schemas.openxmlformats.org/officeDocument/2006/relationships/ctrlProp" Target="../ctrlProps/ctrlProp209.xml"/><Relationship Id="rId93" Type="http://schemas.openxmlformats.org/officeDocument/2006/relationships/ctrlProp" Target="../ctrlProps/ctrlProp230.xml"/><Relationship Id="rId98" Type="http://schemas.openxmlformats.org/officeDocument/2006/relationships/ctrlProp" Target="../ctrlProps/ctrlProp235.xml"/><Relationship Id="rId121" Type="http://schemas.openxmlformats.org/officeDocument/2006/relationships/ctrlProp" Target="../ctrlProps/ctrlProp258.xml"/><Relationship Id="rId142" Type="http://schemas.openxmlformats.org/officeDocument/2006/relationships/ctrlProp" Target="../ctrlProps/ctrlProp279.xml"/><Relationship Id="rId3" Type="http://schemas.openxmlformats.org/officeDocument/2006/relationships/ctrlProp" Target="../ctrlProps/ctrlProp140.xml"/><Relationship Id="rId25" Type="http://schemas.openxmlformats.org/officeDocument/2006/relationships/ctrlProp" Target="../ctrlProps/ctrlProp162.xml"/><Relationship Id="rId46" Type="http://schemas.openxmlformats.org/officeDocument/2006/relationships/ctrlProp" Target="../ctrlProps/ctrlProp183.xml"/><Relationship Id="rId67" Type="http://schemas.openxmlformats.org/officeDocument/2006/relationships/ctrlProp" Target="../ctrlProps/ctrlProp204.xml"/><Relationship Id="rId116" Type="http://schemas.openxmlformats.org/officeDocument/2006/relationships/ctrlProp" Target="../ctrlProps/ctrlProp253.xml"/><Relationship Id="rId137" Type="http://schemas.openxmlformats.org/officeDocument/2006/relationships/ctrlProp" Target="../ctrlProps/ctrlProp274.xml"/><Relationship Id="rId20" Type="http://schemas.openxmlformats.org/officeDocument/2006/relationships/ctrlProp" Target="../ctrlProps/ctrlProp157.xml"/><Relationship Id="rId41" Type="http://schemas.openxmlformats.org/officeDocument/2006/relationships/ctrlProp" Target="../ctrlProps/ctrlProp178.xml"/><Relationship Id="rId62" Type="http://schemas.openxmlformats.org/officeDocument/2006/relationships/ctrlProp" Target="../ctrlProps/ctrlProp199.xml"/><Relationship Id="rId83" Type="http://schemas.openxmlformats.org/officeDocument/2006/relationships/ctrlProp" Target="../ctrlProps/ctrlProp220.xml"/><Relationship Id="rId88" Type="http://schemas.openxmlformats.org/officeDocument/2006/relationships/ctrlProp" Target="../ctrlProps/ctrlProp225.xml"/><Relationship Id="rId111" Type="http://schemas.openxmlformats.org/officeDocument/2006/relationships/ctrlProp" Target="../ctrlProps/ctrlProp248.xml"/><Relationship Id="rId132" Type="http://schemas.openxmlformats.org/officeDocument/2006/relationships/ctrlProp" Target="../ctrlProps/ctrlProp269.xml"/><Relationship Id="rId15" Type="http://schemas.openxmlformats.org/officeDocument/2006/relationships/ctrlProp" Target="../ctrlProps/ctrlProp152.xml"/><Relationship Id="rId36" Type="http://schemas.openxmlformats.org/officeDocument/2006/relationships/ctrlProp" Target="../ctrlProps/ctrlProp173.xml"/><Relationship Id="rId57" Type="http://schemas.openxmlformats.org/officeDocument/2006/relationships/ctrlProp" Target="../ctrlProps/ctrlProp194.xml"/><Relationship Id="rId106" Type="http://schemas.openxmlformats.org/officeDocument/2006/relationships/ctrlProp" Target="../ctrlProps/ctrlProp243.xml"/><Relationship Id="rId127" Type="http://schemas.openxmlformats.org/officeDocument/2006/relationships/ctrlProp" Target="../ctrlProps/ctrlProp264.xml"/><Relationship Id="rId10" Type="http://schemas.openxmlformats.org/officeDocument/2006/relationships/ctrlProp" Target="../ctrlProps/ctrlProp147.xml"/><Relationship Id="rId31" Type="http://schemas.openxmlformats.org/officeDocument/2006/relationships/ctrlProp" Target="../ctrlProps/ctrlProp168.xml"/><Relationship Id="rId52" Type="http://schemas.openxmlformats.org/officeDocument/2006/relationships/ctrlProp" Target="../ctrlProps/ctrlProp189.xml"/><Relationship Id="rId73" Type="http://schemas.openxmlformats.org/officeDocument/2006/relationships/ctrlProp" Target="../ctrlProps/ctrlProp210.xml"/><Relationship Id="rId78" Type="http://schemas.openxmlformats.org/officeDocument/2006/relationships/ctrlProp" Target="../ctrlProps/ctrlProp215.xml"/><Relationship Id="rId94" Type="http://schemas.openxmlformats.org/officeDocument/2006/relationships/ctrlProp" Target="../ctrlProps/ctrlProp231.xml"/><Relationship Id="rId99" Type="http://schemas.openxmlformats.org/officeDocument/2006/relationships/ctrlProp" Target="../ctrlProps/ctrlProp236.xml"/><Relationship Id="rId101" Type="http://schemas.openxmlformats.org/officeDocument/2006/relationships/ctrlProp" Target="../ctrlProps/ctrlProp238.xml"/><Relationship Id="rId122" Type="http://schemas.openxmlformats.org/officeDocument/2006/relationships/ctrlProp" Target="../ctrlProps/ctrlProp259.xml"/><Relationship Id="rId143" Type="http://schemas.openxmlformats.org/officeDocument/2006/relationships/ctrlProp" Target="../ctrlProps/ctrlProp280.xml"/><Relationship Id="rId4" Type="http://schemas.openxmlformats.org/officeDocument/2006/relationships/ctrlProp" Target="../ctrlProps/ctrlProp141.xml"/><Relationship Id="rId9" Type="http://schemas.openxmlformats.org/officeDocument/2006/relationships/ctrlProp" Target="../ctrlProps/ctrlProp146.xml"/><Relationship Id="rId26" Type="http://schemas.openxmlformats.org/officeDocument/2006/relationships/ctrlProp" Target="../ctrlProps/ctrlProp163.xml"/><Relationship Id="rId47" Type="http://schemas.openxmlformats.org/officeDocument/2006/relationships/ctrlProp" Target="../ctrlProps/ctrlProp184.xml"/><Relationship Id="rId68" Type="http://schemas.openxmlformats.org/officeDocument/2006/relationships/ctrlProp" Target="../ctrlProps/ctrlProp205.xml"/><Relationship Id="rId89" Type="http://schemas.openxmlformats.org/officeDocument/2006/relationships/ctrlProp" Target="../ctrlProps/ctrlProp226.xml"/><Relationship Id="rId112" Type="http://schemas.openxmlformats.org/officeDocument/2006/relationships/ctrlProp" Target="../ctrlProps/ctrlProp249.xml"/><Relationship Id="rId133" Type="http://schemas.openxmlformats.org/officeDocument/2006/relationships/ctrlProp" Target="../ctrlProps/ctrlProp270.xml"/><Relationship Id="rId16" Type="http://schemas.openxmlformats.org/officeDocument/2006/relationships/ctrlProp" Target="../ctrlProps/ctrlProp153.xml"/></Relationships>
</file>

<file path=xl/worksheets/_rels/sheet4.xml.rels><?xml version="1.0" encoding="UTF-8" standalone="yes"?>
<Relationships xmlns="http://schemas.openxmlformats.org/package/2006/relationships"><Relationship Id="rId1" Type="http://schemas.openxmlformats.org/officeDocument/2006/relationships/hyperlink" Target="mailto:obcov@med.kobe-u.ac.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P251"/>
  <sheetViews>
    <sheetView topLeftCell="A99" zoomScale="109" zoomScaleNormal="110" workbookViewId="0">
      <selection activeCell="E120" sqref="E120"/>
    </sheetView>
  </sheetViews>
  <sheetFormatPr baseColWidth="10" defaultColWidth="10.7109375" defaultRowHeight="17"/>
  <cols>
    <col min="1" max="1" width="21.28515625" style="3" customWidth="1"/>
    <col min="2" max="9" width="10.7109375" style="3"/>
    <col min="10" max="10" width="35.42578125" style="292" customWidth="1"/>
    <col min="11" max="11" width="0" style="292" hidden="1" customWidth="1"/>
    <col min="12" max="12" width="4.42578125" style="292" hidden="1" customWidth="1"/>
    <col min="13" max="16" width="5.28515625" style="292" hidden="1" customWidth="1"/>
    <col min="17" max="22" width="5" style="292" hidden="1" customWidth="1"/>
    <col min="23" max="23" width="4.7109375" style="292" hidden="1" customWidth="1"/>
    <col min="24" max="24" width="0" style="292" hidden="1" customWidth="1"/>
    <col min="25" max="30" width="10.7109375" style="292"/>
    <col min="31" max="78" width="10.7109375" style="156"/>
    <col min="79" max="16384" width="10.7109375" style="3"/>
  </cols>
  <sheetData>
    <row r="1" spans="1:78" customFormat="1" ht="86" customHeight="1">
      <c r="A1" s="444" t="s">
        <v>558</v>
      </c>
      <c r="B1" s="445"/>
      <c r="C1" s="445"/>
      <c r="D1" s="445"/>
      <c r="E1" s="445"/>
      <c r="F1" s="445"/>
      <c r="G1" s="445"/>
      <c r="H1" s="445"/>
      <c r="I1" s="446"/>
      <c r="J1" s="289"/>
      <c r="K1" s="289"/>
      <c r="L1" s="289"/>
      <c r="M1" s="289"/>
      <c r="N1" s="289"/>
      <c r="O1" s="289"/>
      <c r="P1" s="289"/>
      <c r="Q1" s="289"/>
      <c r="R1" s="289"/>
      <c r="S1" s="290"/>
      <c r="T1" s="290"/>
      <c r="U1" s="290"/>
      <c r="V1" s="290"/>
      <c r="W1" s="290"/>
      <c r="X1" s="290"/>
      <c r="Y1" s="290"/>
      <c r="Z1" s="290"/>
      <c r="AA1" s="290"/>
      <c r="AB1" s="290"/>
      <c r="AC1" s="290"/>
      <c r="AD1" s="29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row>
    <row r="2" spans="1:78" customFormat="1" ht="9" customHeight="1">
      <c r="A2" s="147"/>
      <c r="B2" s="269"/>
      <c r="C2" s="269"/>
      <c r="D2" s="269"/>
      <c r="E2" s="269"/>
      <c r="F2" s="269"/>
      <c r="G2" s="269"/>
      <c r="H2" s="269"/>
      <c r="I2" s="148"/>
      <c r="J2" s="289"/>
      <c r="K2" s="289"/>
      <c r="L2" s="289"/>
      <c r="M2" s="289"/>
      <c r="N2" s="289"/>
      <c r="O2" s="289"/>
      <c r="P2" s="289"/>
      <c r="Q2" s="289"/>
      <c r="R2" s="289"/>
      <c r="S2" s="290"/>
      <c r="T2" s="290"/>
      <c r="U2" s="290"/>
      <c r="V2" s="290"/>
      <c r="W2" s="290"/>
      <c r="X2" s="290"/>
      <c r="Y2" s="290"/>
      <c r="Z2" s="290"/>
      <c r="AA2" s="290"/>
      <c r="AB2" s="290"/>
      <c r="AC2" s="290"/>
      <c r="AD2" s="29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row>
    <row r="3" spans="1:78" customFormat="1" ht="116" customHeight="1">
      <c r="A3" s="438" t="s">
        <v>163</v>
      </c>
      <c r="B3" s="439"/>
      <c r="C3" s="439"/>
      <c r="D3" s="6"/>
      <c r="E3" s="440" t="s">
        <v>20</v>
      </c>
      <c r="F3" s="441"/>
      <c r="G3" s="441"/>
      <c r="H3" s="441"/>
      <c r="I3" s="442"/>
      <c r="J3" s="289"/>
      <c r="K3" s="289"/>
      <c r="L3" s="289"/>
      <c r="M3" s="289"/>
      <c r="N3" s="289"/>
      <c r="O3" s="289"/>
      <c r="P3" s="289"/>
      <c r="Q3" s="289"/>
      <c r="R3" s="289"/>
      <c r="S3" s="290"/>
      <c r="T3" s="290"/>
      <c r="U3" s="290"/>
      <c r="V3" s="290"/>
      <c r="W3" s="290"/>
      <c r="X3" s="290"/>
      <c r="Y3" s="290"/>
      <c r="Z3" s="290"/>
      <c r="AA3" s="290"/>
      <c r="AB3" s="290"/>
      <c r="AC3" s="290"/>
      <c r="AD3" s="29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row>
    <row r="4" spans="1:78" ht="19" customHeight="1">
      <c r="A4" s="149"/>
      <c r="B4" s="270"/>
      <c r="C4" s="270"/>
      <c r="D4" s="264"/>
      <c r="E4" s="264"/>
      <c r="F4" s="264"/>
      <c r="G4" s="264"/>
      <c r="H4" s="264"/>
      <c r="I4" s="150"/>
      <c r="J4" s="291"/>
      <c r="K4" s="291"/>
      <c r="L4" s="291"/>
      <c r="M4" s="291"/>
      <c r="N4" s="291"/>
      <c r="O4" s="291"/>
      <c r="P4" s="291"/>
      <c r="Q4" s="291"/>
      <c r="R4" s="291"/>
    </row>
    <row r="5" spans="1:78" ht="20" customHeight="1">
      <c r="A5" s="87" t="s">
        <v>8</v>
      </c>
      <c r="B5" s="406"/>
      <c r="C5" s="407"/>
      <c r="D5" s="407"/>
      <c r="E5" s="407"/>
      <c r="F5" s="407"/>
      <c r="G5" s="443"/>
      <c r="H5" s="264"/>
      <c r="I5" s="150"/>
      <c r="J5" s="291"/>
      <c r="K5" s="291"/>
      <c r="L5" s="291"/>
      <c r="M5" s="291"/>
      <c r="N5" s="291"/>
      <c r="O5" s="291"/>
      <c r="P5" s="291"/>
      <c r="Q5" s="291"/>
      <c r="R5" s="291"/>
    </row>
    <row r="6" spans="1:78" ht="20" customHeight="1">
      <c r="A6" s="87" t="s">
        <v>7</v>
      </c>
      <c r="B6" s="447"/>
      <c r="C6" s="448"/>
      <c r="D6" s="271" t="s">
        <v>9</v>
      </c>
      <c r="E6" s="372"/>
      <c r="F6" s="372"/>
      <c r="G6" s="372"/>
      <c r="H6" s="264"/>
      <c r="I6" s="150"/>
      <c r="J6" s="291"/>
      <c r="K6" s="291"/>
      <c r="L6" s="291"/>
      <c r="M6" s="291"/>
      <c r="N6" s="291"/>
      <c r="O6" s="291"/>
      <c r="P6" s="291"/>
      <c r="Q6" s="291"/>
      <c r="R6" s="291"/>
    </row>
    <row r="7" spans="1:78" ht="20" customHeight="1">
      <c r="A7" s="87" t="s">
        <v>1</v>
      </c>
      <c r="B7" s="406"/>
      <c r="C7" s="407"/>
      <c r="D7" s="5" t="s">
        <v>10</v>
      </c>
      <c r="E7" s="264"/>
      <c r="F7" s="264"/>
      <c r="G7" s="264"/>
      <c r="H7" s="264"/>
      <c r="I7" s="150"/>
      <c r="J7" s="291"/>
      <c r="K7" s="291"/>
      <c r="L7" s="291"/>
      <c r="M7" s="291"/>
      <c r="N7" s="291"/>
      <c r="O7" s="291"/>
      <c r="P7" s="291"/>
      <c r="Q7" s="291"/>
      <c r="R7" s="291"/>
    </row>
    <row r="8" spans="1:78" ht="20" customHeight="1">
      <c r="A8" s="87" t="s">
        <v>2</v>
      </c>
      <c r="B8" s="264" t="s">
        <v>3</v>
      </c>
      <c r="C8" s="10"/>
      <c r="D8" s="264" t="s">
        <v>4</v>
      </c>
      <c r="E8" s="11"/>
      <c r="F8" s="264" t="s">
        <v>5</v>
      </c>
      <c r="G8" s="11"/>
      <c r="H8" s="264" t="s">
        <v>6</v>
      </c>
      <c r="I8" s="150"/>
      <c r="J8" s="291"/>
      <c r="K8" s="291"/>
      <c r="L8" s="291"/>
      <c r="M8" s="291"/>
      <c r="N8" s="291"/>
      <c r="O8" s="291"/>
      <c r="P8" s="291"/>
      <c r="Q8" s="291"/>
      <c r="R8" s="291"/>
    </row>
    <row r="9" spans="1:78">
      <c r="A9" s="149"/>
      <c r="B9" s="270"/>
      <c r="C9" s="270"/>
      <c r="D9" s="270"/>
      <c r="E9" s="270"/>
      <c r="F9" s="270"/>
      <c r="G9" s="270"/>
      <c r="H9" s="270"/>
      <c r="I9" s="151"/>
    </row>
    <row r="10" spans="1:78">
      <c r="A10" s="89" t="s">
        <v>0</v>
      </c>
      <c r="B10" s="7"/>
      <c r="C10" s="264"/>
      <c r="D10" s="264"/>
      <c r="E10" s="264"/>
      <c r="F10" s="264"/>
      <c r="G10" s="264"/>
      <c r="H10" s="264"/>
      <c r="I10" s="150"/>
    </row>
    <row r="11" spans="1:78">
      <c r="A11" s="89" t="s">
        <v>474</v>
      </c>
      <c r="B11" s="264" t="s">
        <v>3</v>
      </c>
      <c r="C11" s="7"/>
      <c r="D11" s="264" t="s">
        <v>4</v>
      </c>
      <c r="E11" s="7"/>
      <c r="F11" s="264" t="s">
        <v>5</v>
      </c>
      <c r="G11" s="7"/>
      <c r="H11" s="264" t="s">
        <v>6</v>
      </c>
      <c r="I11" s="150"/>
    </row>
    <row r="12" spans="1:78">
      <c r="A12" s="152"/>
      <c r="B12" s="264"/>
      <c r="C12" s="264"/>
      <c r="D12" s="264"/>
      <c r="E12" s="264"/>
      <c r="F12" s="264"/>
      <c r="G12" s="264"/>
      <c r="H12" s="264"/>
      <c r="I12" s="150"/>
    </row>
    <row r="13" spans="1:78">
      <c r="A13" s="152"/>
      <c r="B13" s="418" t="s">
        <v>11</v>
      </c>
      <c r="C13" s="419"/>
      <c r="D13" s="419"/>
      <c r="E13" s="419"/>
      <c r="F13" s="419"/>
      <c r="G13" s="419"/>
      <c r="H13" s="420"/>
      <c r="I13" s="150"/>
    </row>
    <row r="14" spans="1:78" ht="54" customHeight="1">
      <c r="A14" s="152"/>
      <c r="B14" s="421" t="s">
        <v>475</v>
      </c>
      <c r="C14" s="422"/>
      <c r="D14" s="422"/>
      <c r="E14" s="422"/>
      <c r="F14" s="422"/>
      <c r="G14" s="422"/>
      <c r="H14" s="423"/>
      <c r="I14" s="150"/>
    </row>
    <row r="15" spans="1:78">
      <c r="A15" s="152"/>
      <c r="B15" s="264"/>
      <c r="C15" s="264"/>
      <c r="D15" s="264"/>
      <c r="E15" s="264"/>
      <c r="F15" s="264"/>
      <c r="G15" s="264"/>
      <c r="H15" s="264"/>
      <c r="I15" s="150"/>
    </row>
    <row r="16" spans="1:78">
      <c r="A16" s="424" t="s">
        <v>12</v>
      </c>
      <c r="B16" s="425"/>
      <c r="C16" s="425"/>
      <c r="D16" s="425"/>
      <c r="E16" s="425"/>
      <c r="F16" s="425"/>
      <c r="G16" s="425"/>
      <c r="H16" s="425"/>
      <c r="I16" s="426"/>
    </row>
    <row r="17" spans="1:78" ht="57" customHeight="1">
      <c r="A17" s="427" t="s">
        <v>13</v>
      </c>
      <c r="B17" s="428"/>
      <c r="C17" s="428"/>
      <c r="D17" s="428"/>
      <c r="E17" s="428"/>
      <c r="F17" s="428"/>
      <c r="G17" s="428"/>
      <c r="H17" s="428"/>
      <c r="I17" s="429"/>
    </row>
    <row r="18" spans="1:78">
      <c r="A18" s="430"/>
      <c r="B18" s="431"/>
      <c r="C18" s="431"/>
      <c r="D18" s="431"/>
      <c r="E18" s="431"/>
      <c r="F18" s="431"/>
      <c r="G18" s="431"/>
      <c r="H18" s="431"/>
      <c r="I18" s="432"/>
    </row>
    <row r="19" spans="1:78" ht="20" customHeight="1">
      <c r="A19" s="153" t="s">
        <v>14</v>
      </c>
      <c r="B19" s="264"/>
      <c r="C19" s="264"/>
      <c r="D19" s="264"/>
      <c r="E19" s="264"/>
      <c r="F19" s="264"/>
      <c r="G19" s="264"/>
      <c r="H19" s="264"/>
      <c r="I19" s="150"/>
    </row>
    <row r="20" spans="1:78" s="1" customFormat="1" ht="20" customHeight="1">
      <c r="A20" s="89" t="s">
        <v>15</v>
      </c>
      <c r="B20" s="8"/>
      <c r="C20" s="4"/>
      <c r="D20" s="4"/>
      <c r="E20" s="4"/>
      <c r="F20" s="4"/>
      <c r="G20" s="4"/>
      <c r="H20" s="4"/>
      <c r="I20" s="88"/>
      <c r="J20" s="293"/>
      <c r="K20" s="293"/>
      <c r="L20" s="293"/>
      <c r="M20" s="293"/>
      <c r="N20" s="293"/>
      <c r="O20" s="293"/>
      <c r="P20" s="293"/>
      <c r="Q20" s="293"/>
      <c r="R20" s="293"/>
      <c r="S20" s="293"/>
      <c r="T20" s="293"/>
      <c r="U20" s="293"/>
      <c r="V20" s="293"/>
      <c r="W20" s="293"/>
      <c r="X20" s="293"/>
      <c r="Y20" s="293"/>
      <c r="Z20" s="293"/>
      <c r="AA20" s="293"/>
      <c r="AB20" s="293"/>
      <c r="AC20" s="293"/>
      <c r="AD20" s="293"/>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row>
    <row r="21" spans="1:78" s="1" customFormat="1" ht="20" customHeight="1">
      <c r="A21" s="89" t="s">
        <v>16</v>
      </c>
      <c r="B21" s="272" t="s">
        <v>17</v>
      </c>
      <c r="C21" s="9"/>
      <c r="D21" s="272" t="s">
        <v>18</v>
      </c>
      <c r="E21" s="9"/>
      <c r="F21" s="4"/>
      <c r="G21" s="4"/>
      <c r="H21" s="4"/>
      <c r="I21" s="88"/>
      <c r="J21" s="293"/>
      <c r="K21" s="293"/>
      <c r="L21" s="293"/>
      <c r="M21" s="293"/>
      <c r="N21" s="293"/>
      <c r="O21" s="293"/>
      <c r="P21" s="293"/>
      <c r="Q21" s="293"/>
      <c r="R21" s="293"/>
      <c r="S21" s="293"/>
      <c r="T21" s="293"/>
      <c r="U21" s="293"/>
      <c r="V21" s="293"/>
      <c r="W21" s="293"/>
      <c r="X21" s="293"/>
      <c r="Y21" s="293"/>
      <c r="Z21" s="293"/>
      <c r="AA21" s="293"/>
      <c r="AB21" s="293"/>
      <c r="AC21" s="293"/>
      <c r="AD21" s="293"/>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row>
    <row r="22" spans="1:78" s="1" customFormat="1" ht="20" customHeight="1">
      <c r="A22" s="89" t="s">
        <v>19</v>
      </c>
      <c r="B22" s="4" t="s">
        <v>3</v>
      </c>
      <c r="C22" s="13"/>
      <c r="D22" s="4" t="s">
        <v>4</v>
      </c>
      <c r="E22" s="9"/>
      <c r="F22" s="4" t="s">
        <v>5</v>
      </c>
      <c r="G22" s="9"/>
      <c r="H22" s="4" t="s">
        <v>6</v>
      </c>
      <c r="I22" s="88"/>
      <c r="J22" s="293"/>
      <c r="K22" s="293"/>
      <c r="L22" s="293"/>
      <c r="M22" s="293"/>
      <c r="N22" s="293"/>
      <c r="O22" s="293"/>
      <c r="P22" s="293"/>
      <c r="Q22" s="293"/>
      <c r="R22" s="293"/>
      <c r="S22" s="293"/>
      <c r="T22" s="293"/>
      <c r="U22" s="293"/>
      <c r="V22" s="293"/>
      <c r="W22" s="293"/>
      <c r="X22" s="293"/>
      <c r="Y22" s="293"/>
      <c r="Z22" s="293"/>
      <c r="AA22" s="293"/>
      <c r="AB22" s="293"/>
      <c r="AC22" s="293"/>
      <c r="AD22" s="293"/>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row>
    <row r="23" spans="1:78" s="1" customFormat="1" ht="20" customHeight="1">
      <c r="A23" s="89" t="s">
        <v>21</v>
      </c>
      <c r="B23" s="42" t="e">
        <f>テータ書きだし用!B12</f>
        <v>#VALUE!</v>
      </c>
      <c r="C23" s="273" t="s">
        <v>73</v>
      </c>
      <c r="D23" s="4"/>
      <c r="E23" s="4"/>
      <c r="F23" s="4"/>
      <c r="G23" s="4"/>
      <c r="H23" s="4"/>
      <c r="I23" s="88"/>
      <c r="J23" s="293"/>
      <c r="K23" s="293"/>
      <c r="L23" s="293"/>
      <c r="M23" s="293"/>
      <c r="N23" s="293"/>
      <c r="O23" s="293"/>
      <c r="P23" s="293"/>
      <c r="Q23" s="293"/>
      <c r="R23" s="293"/>
      <c r="S23" s="293"/>
      <c r="T23" s="293"/>
      <c r="U23" s="293"/>
      <c r="V23" s="293"/>
      <c r="W23" s="293"/>
      <c r="X23" s="293"/>
      <c r="Y23" s="293"/>
      <c r="Z23" s="293"/>
      <c r="AA23" s="293"/>
      <c r="AB23" s="293"/>
      <c r="AC23" s="293"/>
      <c r="AD23" s="293"/>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row>
    <row r="24" spans="1:78" s="1" customFormat="1" ht="20" customHeight="1">
      <c r="A24" s="89" t="s">
        <v>29</v>
      </c>
      <c r="B24" s="15"/>
      <c r="C24" s="4" t="s">
        <v>28</v>
      </c>
      <c r="D24" s="9"/>
      <c r="E24" s="4" t="s">
        <v>22</v>
      </c>
      <c r="F24" s="14"/>
      <c r="G24" s="4" t="s">
        <v>30</v>
      </c>
      <c r="H24" s="14"/>
      <c r="I24" s="88" t="s">
        <v>23</v>
      </c>
      <c r="J24" s="293"/>
      <c r="K24" s="293"/>
      <c r="L24" s="293"/>
      <c r="M24" s="293"/>
      <c r="N24" s="293"/>
      <c r="O24" s="293"/>
      <c r="P24" s="293"/>
      <c r="Q24" s="293"/>
      <c r="R24" s="293"/>
      <c r="S24" s="293"/>
      <c r="T24" s="293"/>
      <c r="U24" s="293"/>
      <c r="V24" s="293"/>
      <c r="W24" s="293"/>
      <c r="X24" s="293"/>
      <c r="Y24" s="293"/>
      <c r="Z24" s="293"/>
      <c r="AA24" s="293"/>
      <c r="AB24" s="293"/>
      <c r="AC24" s="293"/>
      <c r="AD24" s="293"/>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row>
    <row r="25" spans="1:78" s="1" customFormat="1" ht="4" customHeight="1" thickBot="1">
      <c r="A25" s="430" t="s">
        <v>32</v>
      </c>
      <c r="B25" s="399"/>
      <c r="C25" s="435"/>
      <c r="D25" s="4"/>
      <c r="E25" s="4"/>
      <c r="F25" s="4"/>
      <c r="G25" s="4"/>
      <c r="H25" s="4"/>
      <c r="I25" s="88"/>
      <c r="J25" s="293"/>
      <c r="K25" s="293"/>
      <c r="L25" s="293"/>
      <c r="M25" s="293"/>
      <c r="N25" s="293"/>
      <c r="O25" s="293"/>
      <c r="P25" s="293"/>
      <c r="Q25" s="293"/>
      <c r="R25" s="293"/>
      <c r="S25" s="293"/>
      <c r="T25" s="293"/>
      <c r="U25" s="293"/>
      <c r="V25" s="293"/>
      <c r="W25" s="293"/>
      <c r="X25" s="293"/>
      <c r="Y25" s="293"/>
      <c r="Z25" s="293"/>
      <c r="AA25" s="293"/>
      <c r="AB25" s="293"/>
      <c r="AC25" s="293"/>
      <c r="AD25" s="293"/>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row>
    <row r="26" spans="1:78" ht="14" customHeight="1">
      <c r="A26" s="430"/>
      <c r="B26" s="409"/>
      <c r="C26" s="436"/>
      <c r="D26" s="433" t="s">
        <v>31</v>
      </c>
      <c r="E26" s="433"/>
      <c r="F26" s="433"/>
      <c r="G26" s="433"/>
      <c r="H26" s="433"/>
      <c r="I26" s="434"/>
    </row>
    <row r="27" spans="1:78" ht="20" customHeight="1">
      <c r="A27" s="149"/>
      <c r="B27" s="409"/>
      <c r="C27" s="436"/>
      <c r="D27" s="270"/>
      <c r="E27" s="270"/>
      <c r="F27" s="270"/>
      <c r="G27" s="270"/>
      <c r="H27" s="270"/>
      <c r="I27" s="151"/>
    </row>
    <row r="28" spans="1:78" ht="20" customHeight="1">
      <c r="A28" s="149"/>
      <c r="B28" s="409"/>
      <c r="C28" s="436"/>
      <c r="D28" s="270"/>
      <c r="E28" s="270"/>
      <c r="F28" s="270"/>
      <c r="G28" s="270"/>
      <c r="H28" s="270"/>
      <c r="I28" s="151"/>
    </row>
    <row r="29" spans="1:78" ht="20" customHeight="1">
      <c r="A29" s="149"/>
      <c r="B29" s="412"/>
      <c r="C29" s="437"/>
      <c r="D29" s="270"/>
      <c r="E29" s="270"/>
      <c r="F29" s="270"/>
      <c r="G29" s="270"/>
      <c r="H29" s="270"/>
      <c r="I29" s="151"/>
    </row>
    <row r="30" spans="1:78" ht="20" customHeight="1">
      <c r="A30" s="89" t="s">
        <v>34</v>
      </c>
      <c r="B30" s="4" t="s">
        <v>35</v>
      </c>
      <c r="C30" s="15"/>
      <c r="D30" s="4" t="s">
        <v>36</v>
      </c>
      <c r="E30" s="15"/>
      <c r="F30" s="4" t="s">
        <v>37</v>
      </c>
      <c r="G30" s="270"/>
      <c r="H30" s="270"/>
      <c r="I30" s="151"/>
    </row>
    <row r="31" spans="1:78" s="1" customFormat="1" ht="20" customHeight="1">
      <c r="A31" s="89" t="s">
        <v>40</v>
      </c>
      <c r="B31" s="23"/>
      <c r="C31" s="26"/>
      <c r="D31" s="26"/>
      <c r="E31" s="399"/>
      <c r="F31" s="400"/>
      <c r="G31" s="400"/>
      <c r="H31" s="400"/>
      <c r="I31" s="408"/>
      <c r="J31" s="293"/>
      <c r="K31" s="293"/>
      <c r="L31" s="293"/>
      <c r="M31" s="293"/>
      <c r="N31" s="293"/>
      <c r="O31" s="293"/>
      <c r="P31" s="293"/>
      <c r="Q31" s="293"/>
      <c r="R31" s="293"/>
      <c r="S31" s="293"/>
      <c r="T31" s="293"/>
      <c r="U31" s="293"/>
      <c r="V31" s="293"/>
      <c r="W31" s="293"/>
      <c r="X31" s="293"/>
      <c r="Y31" s="293"/>
      <c r="Z31" s="293"/>
      <c r="AA31" s="293"/>
      <c r="AB31" s="293"/>
      <c r="AC31" s="293"/>
      <c r="AD31" s="293"/>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row>
    <row r="32" spans="1:78" s="1" customFormat="1" ht="5" customHeight="1">
      <c r="A32" s="89"/>
      <c r="B32" s="274">
        <v>0</v>
      </c>
      <c r="C32" s="275" t="s">
        <v>47</v>
      </c>
      <c r="D32" s="276"/>
      <c r="E32" s="409"/>
      <c r="F32" s="410"/>
      <c r="G32" s="410"/>
      <c r="H32" s="410"/>
      <c r="I32" s="411"/>
      <c r="J32" s="293"/>
      <c r="K32" s="293"/>
      <c r="L32" s="293"/>
      <c r="M32" s="293"/>
      <c r="N32" s="293"/>
      <c r="O32" s="293"/>
      <c r="P32" s="293"/>
      <c r="Q32" s="293"/>
      <c r="R32" s="293"/>
      <c r="S32" s="293"/>
      <c r="T32" s="293"/>
      <c r="U32" s="293"/>
      <c r="V32" s="293"/>
      <c r="W32" s="293"/>
      <c r="X32" s="293"/>
      <c r="Y32" s="293"/>
      <c r="Z32" s="293"/>
      <c r="AA32" s="293"/>
      <c r="AB32" s="293"/>
      <c r="AC32" s="293"/>
      <c r="AD32" s="293"/>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row>
    <row r="33" spans="1:78" s="1" customFormat="1" ht="20" customHeight="1">
      <c r="A33" s="89"/>
      <c r="B33" s="374" t="s">
        <v>600</v>
      </c>
      <c r="C33" s="4"/>
      <c r="D33" s="4"/>
      <c r="E33" s="409"/>
      <c r="F33" s="410"/>
      <c r="G33" s="410"/>
      <c r="H33" s="410"/>
      <c r="I33" s="411"/>
      <c r="J33" s="293"/>
      <c r="K33" s="293"/>
      <c r="L33" s="293"/>
      <c r="M33" s="293"/>
      <c r="N33" s="293"/>
      <c r="O33" s="293"/>
      <c r="P33" s="293"/>
      <c r="Q33" s="293"/>
      <c r="R33" s="293"/>
      <c r="S33" s="293"/>
      <c r="T33" s="293"/>
      <c r="U33" s="293"/>
      <c r="V33" s="293"/>
      <c r="W33" s="293"/>
      <c r="X33" s="293"/>
      <c r="Y33" s="293"/>
      <c r="Z33" s="293"/>
      <c r="AA33" s="293"/>
      <c r="AB33" s="293"/>
      <c r="AC33" s="293"/>
      <c r="AD33" s="293"/>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row>
    <row r="34" spans="1:78" s="1" customFormat="1" ht="20" customHeight="1">
      <c r="A34" s="89"/>
      <c r="B34" s="4"/>
      <c r="C34" s="4"/>
      <c r="D34" s="4"/>
      <c r="E34" s="409"/>
      <c r="F34" s="410"/>
      <c r="G34" s="410"/>
      <c r="H34" s="410"/>
      <c r="I34" s="411"/>
      <c r="J34" s="293"/>
      <c r="K34" s="293"/>
      <c r="L34" s="293"/>
      <c r="M34" s="293"/>
      <c r="N34" s="293"/>
      <c r="O34" s="293"/>
      <c r="P34" s="293"/>
      <c r="Q34" s="293"/>
      <c r="R34" s="293"/>
      <c r="S34" s="293"/>
      <c r="T34" s="293"/>
      <c r="U34" s="293"/>
      <c r="V34" s="293"/>
      <c r="W34" s="293"/>
      <c r="X34" s="293"/>
      <c r="Y34" s="293"/>
      <c r="Z34" s="293"/>
      <c r="AA34" s="293"/>
      <c r="AB34" s="293"/>
      <c r="AC34" s="293"/>
      <c r="AD34" s="293"/>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row>
    <row r="35" spans="1:78" s="1" customFormat="1" ht="20" customHeight="1">
      <c r="A35" s="89"/>
      <c r="B35" s="4"/>
      <c r="C35" s="4"/>
      <c r="D35" s="4"/>
      <c r="E35" s="409"/>
      <c r="F35" s="410"/>
      <c r="G35" s="410"/>
      <c r="H35" s="410"/>
      <c r="I35" s="411"/>
      <c r="J35" s="293"/>
      <c r="K35" s="293"/>
      <c r="L35" s="293"/>
      <c r="M35" s="293"/>
      <c r="N35" s="293"/>
      <c r="O35" s="293"/>
      <c r="P35" s="293"/>
      <c r="Q35" s="293"/>
      <c r="R35" s="293"/>
      <c r="S35" s="293"/>
      <c r="T35" s="293"/>
      <c r="U35" s="293"/>
      <c r="V35" s="293"/>
      <c r="W35" s="293"/>
      <c r="X35" s="293"/>
      <c r="Y35" s="293"/>
      <c r="Z35" s="293"/>
      <c r="AA35" s="293"/>
      <c r="AB35" s="293"/>
      <c r="AC35" s="293"/>
      <c r="AD35" s="293"/>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row>
    <row r="36" spans="1:78" s="1" customFormat="1" ht="20" customHeight="1">
      <c r="A36" s="89"/>
      <c r="B36" s="4"/>
      <c r="C36" s="4"/>
      <c r="D36" s="4"/>
      <c r="E36" s="412"/>
      <c r="F36" s="413"/>
      <c r="G36" s="413"/>
      <c r="H36" s="413"/>
      <c r="I36" s="414"/>
      <c r="J36" s="293"/>
      <c r="K36" s="293"/>
      <c r="L36" s="293"/>
      <c r="M36" s="293"/>
      <c r="N36" s="293"/>
      <c r="O36" s="293"/>
      <c r="P36" s="293"/>
      <c r="Q36" s="293"/>
      <c r="R36" s="293"/>
      <c r="S36" s="293"/>
      <c r="T36" s="293"/>
      <c r="U36" s="293"/>
      <c r="V36" s="293"/>
      <c r="W36" s="293"/>
      <c r="X36" s="293"/>
      <c r="Y36" s="293"/>
      <c r="Z36" s="293"/>
      <c r="AA36" s="293"/>
      <c r="AB36" s="293"/>
      <c r="AC36" s="293"/>
      <c r="AD36" s="293"/>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row>
    <row r="37" spans="1:78" s="1" customFormat="1" ht="20" customHeight="1">
      <c r="A37" s="89" t="s">
        <v>45</v>
      </c>
      <c r="B37" s="27"/>
      <c r="C37" s="24"/>
      <c r="D37" s="25"/>
      <c r="E37" s="399"/>
      <c r="F37" s="400"/>
      <c r="G37" s="400"/>
      <c r="H37" s="400"/>
      <c r="I37" s="408"/>
      <c r="J37" s="293"/>
      <c r="K37" s="293"/>
      <c r="L37" s="293"/>
      <c r="M37" s="293"/>
      <c r="N37" s="293"/>
      <c r="O37" s="293"/>
      <c r="P37" s="293"/>
      <c r="Q37" s="293"/>
      <c r="R37" s="293"/>
      <c r="S37" s="293"/>
      <c r="T37" s="293"/>
      <c r="U37" s="293"/>
      <c r="V37" s="293"/>
      <c r="W37" s="293"/>
      <c r="X37" s="293"/>
      <c r="Y37" s="293"/>
      <c r="Z37" s="293"/>
      <c r="AA37" s="293"/>
      <c r="AB37" s="293"/>
      <c r="AC37" s="293"/>
      <c r="AD37" s="293"/>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c r="BX37" s="112"/>
      <c r="BY37" s="112"/>
      <c r="BZ37" s="112"/>
    </row>
    <row r="38" spans="1:78" s="1" customFormat="1" ht="5" customHeight="1">
      <c r="A38" s="89"/>
      <c r="B38" s="277">
        <v>0</v>
      </c>
      <c r="C38" s="278" t="s">
        <v>47</v>
      </c>
      <c r="D38" s="141"/>
      <c r="E38" s="409"/>
      <c r="F38" s="410"/>
      <c r="G38" s="410"/>
      <c r="H38" s="410"/>
      <c r="I38" s="411"/>
      <c r="J38" s="293"/>
      <c r="K38" s="293"/>
      <c r="L38" s="293"/>
      <c r="M38" s="293"/>
      <c r="N38" s="293"/>
      <c r="O38" s="293"/>
      <c r="P38" s="293"/>
      <c r="Q38" s="293"/>
      <c r="R38" s="293"/>
      <c r="S38" s="293"/>
      <c r="T38" s="293"/>
      <c r="U38" s="293"/>
      <c r="V38" s="293"/>
      <c r="W38" s="293"/>
      <c r="X38" s="293"/>
      <c r="Y38" s="293"/>
      <c r="Z38" s="293"/>
      <c r="AA38" s="293"/>
      <c r="AB38" s="293"/>
      <c r="AC38" s="293"/>
      <c r="AD38" s="293"/>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row>
    <row r="39" spans="1:78" s="1" customFormat="1" ht="20" customHeight="1">
      <c r="A39" s="89"/>
      <c r="B39" s="374" t="s">
        <v>600</v>
      </c>
      <c r="C39" s="4"/>
      <c r="D39" s="4"/>
      <c r="E39" s="409"/>
      <c r="F39" s="410"/>
      <c r="G39" s="410"/>
      <c r="H39" s="410"/>
      <c r="I39" s="411"/>
      <c r="J39" s="293"/>
      <c r="K39" s="293"/>
      <c r="L39" s="293"/>
      <c r="M39" s="293"/>
      <c r="N39" s="293"/>
      <c r="O39" s="293"/>
      <c r="P39" s="293"/>
      <c r="Q39" s="293"/>
      <c r="R39" s="293"/>
      <c r="S39" s="293"/>
      <c r="T39" s="293"/>
      <c r="U39" s="293"/>
      <c r="V39" s="293"/>
      <c r="W39" s="293"/>
      <c r="X39" s="293"/>
      <c r="Y39" s="293"/>
      <c r="Z39" s="293"/>
      <c r="AA39" s="293"/>
      <c r="AB39" s="293"/>
      <c r="AC39" s="293"/>
      <c r="AD39" s="293"/>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row>
    <row r="40" spans="1:78" s="1" customFormat="1" ht="20" customHeight="1">
      <c r="A40" s="89"/>
      <c r="B40" s="4"/>
      <c r="C40" s="4"/>
      <c r="D40" s="4"/>
      <c r="E40" s="409"/>
      <c r="F40" s="410"/>
      <c r="G40" s="410"/>
      <c r="H40" s="410"/>
      <c r="I40" s="411"/>
      <c r="J40" s="293"/>
      <c r="K40" s="293"/>
      <c r="L40" s="293"/>
      <c r="M40" s="293"/>
      <c r="N40" s="293"/>
      <c r="O40" s="293"/>
      <c r="P40" s="293"/>
      <c r="Q40" s="293"/>
      <c r="R40" s="293"/>
      <c r="S40" s="293"/>
      <c r="T40" s="293"/>
      <c r="U40" s="293"/>
      <c r="V40" s="293"/>
      <c r="W40" s="293"/>
      <c r="X40" s="293"/>
      <c r="Y40" s="293"/>
      <c r="Z40" s="293"/>
      <c r="AA40" s="293"/>
      <c r="AB40" s="293"/>
      <c r="AC40" s="293"/>
      <c r="AD40" s="293"/>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row>
    <row r="41" spans="1:78" s="1" customFormat="1" ht="20" customHeight="1">
      <c r="A41" s="89"/>
      <c r="B41" s="4"/>
      <c r="C41" s="4"/>
      <c r="D41" s="4"/>
      <c r="E41" s="409"/>
      <c r="F41" s="410"/>
      <c r="G41" s="410"/>
      <c r="H41" s="410"/>
      <c r="I41" s="411"/>
      <c r="J41" s="293"/>
      <c r="K41" s="293"/>
      <c r="L41" s="293"/>
      <c r="M41" s="293"/>
      <c r="N41" s="293"/>
      <c r="O41" s="293"/>
      <c r="P41" s="293"/>
      <c r="Q41" s="293"/>
      <c r="R41" s="293"/>
      <c r="S41" s="293"/>
      <c r="T41" s="293"/>
      <c r="U41" s="293"/>
      <c r="V41" s="293"/>
      <c r="W41" s="293"/>
      <c r="X41" s="293"/>
      <c r="Y41" s="293"/>
      <c r="Z41" s="293"/>
      <c r="AA41" s="293"/>
      <c r="AB41" s="293"/>
      <c r="AC41" s="293"/>
      <c r="AD41" s="293"/>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row>
    <row r="42" spans="1:78" s="1" customFormat="1" ht="20" customHeight="1">
      <c r="A42" s="89"/>
      <c r="B42" s="4"/>
      <c r="C42" s="4"/>
      <c r="D42" s="4"/>
      <c r="E42" s="412"/>
      <c r="F42" s="413"/>
      <c r="G42" s="413"/>
      <c r="H42" s="413"/>
      <c r="I42" s="414"/>
      <c r="J42" s="293"/>
      <c r="K42" s="293"/>
      <c r="L42" s="293"/>
      <c r="M42" s="293"/>
      <c r="N42" s="293"/>
      <c r="O42" s="293"/>
      <c r="P42" s="293"/>
      <c r="Q42" s="293"/>
      <c r="R42" s="293"/>
      <c r="S42" s="293"/>
      <c r="T42" s="293"/>
      <c r="U42" s="293"/>
      <c r="V42" s="293"/>
      <c r="W42" s="293"/>
      <c r="X42" s="293"/>
      <c r="Y42" s="293"/>
      <c r="Z42" s="293"/>
      <c r="AA42" s="293"/>
      <c r="AB42" s="293"/>
      <c r="AC42" s="293"/>
      <c r="AD42" s="293"/>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row>
    <row r="43" spans="1:78" s="1" customFormat="1" ht="20" customHeight="1">
      <c r="A43" s="89" t="s">
        <v>48</v>
      </c>
      <c r="B43" s="27"/>
      <c r="C43" s="24"/>
      <c r="D43" s="25"/>
      <c r="E43" s="399"/>
      <c r="F43" s="400"/>
      <c r="G43" s="400"/>
      <c r="H43" s="400"/>
      <c r="I43" s="408"/>
      <c r="J43" s="293"/>
      <c r="K43" s="293"/>
      <c r="L43" s="293"/>
      <c r="M43" s="293"/>
      <c r="N43" s="293"/>
      <c r="O43" s="293"/>
      <c r="P43" s="293"/>
      <c r="Q43" s="293"/>
      <c r="R43" s="293"/>
      <c r="S43" s="293"/>
      <c r="T43" s="293"/>
      <c r="U43" s="293"/>
      <c r="V43" s="293"/>
      <c r="W43" s="293"/>
      <c r="X43" s="293"/>
      <c r="Y43" s="293"/>
      <c r="Z43" s="293"/>
      <c r="AA43" s="293"/>
      <c r="AB43" s="293"/>
      <c r="AC43" s="293"/>
      <c r="AD43" s="293"/>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row>
    <row r="44" spans="1:78" s="1" customFormat="1" ht="4" customHeight="1">
      <c r="A44" s="89"/>
      <c r="B44" s="139">
        <v>0</v>
      </c>
      <c r="C44" s="278" t="s">
        <v>47</v>
      </c>
      <c r="D44" s="141"/>
      <c r="E44" s="409"/>
      <c r="F44" s="410"/>
      <c r="G44" s="410"/>
      <c r="H44" s="410"/>
      <c r="I44" s="411"/>
      <c r="J44" s="293"/>
      <c r="K44" s="293"/>
      <c r="L44" s="293"/>
      <c r="M44" s="293"/>
      <c r="N44" s="293"/>
      <c r="O44" s="293"/>
      <c r="P44" s="293"/>
      <c r="Q44" s="293"/>
      <c r="R44" s="293"/>
      <c r="S44" s="293"/>
      <c r="T44" s="293"/>
      <c r="U44" s="293"/>
      <c r="V44" s="293"/>
      <c r="W44" s="293"/>
      <c r="X44" s="293"/>
      <c r="Y44" s="293"/>
      <c r="Z44" s="293"/>
      <c r="AA44" s="293"/>
      <c r="AB44" s="293"/>
      <c r="AC44" s="293"/>
      <c r="AD44" s="293"/>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row>
    <row r="45" spans="1:78" s="1" customFormat="1" ht="20" customHeight="1">
      <c r="A45" s="89"/>
      <c r="B45" s="374" t="s">
        <v>600</v>
      </c>
      <c r="C45" s="4"/>
      <c r="D45" s="4"/>
      <c r="E45" s="409"/>
      <c r="F45" s="410"/>
      <c r="G45" s="410"/>
      <c r="H45" s="410"/>
      <c r="I45" s="411"/>
      <c r="J45" s="293"/>
      <c r="K45" s="293"/>
      <c r="L45" s="293"/>
      <c r="M45" s="293"/>
      <c r="N45" s="293"/>
      <c r="O45" s="293"/>
      <c r="P45" s="293"/>
      <c r="Q45" s="293"/>
      <c r="R45" s="293"/>
      <c r="S45" s="293"/>
      <c r="T45" s="293"/>
      <c r="U45" s="293"/>
      <c r="V45" s="293"/>
      <c r="W45" s="293"/>
      <c r="X45" s="293"/>
      <c r="Y45" s="293"/>
      <c r="Z45" s="293"/>
      <c r="AA45" s="293"/>
      <c r="AB45" s="293"/>
      <c r="AC45" s="293"/>
      <c r="AD45" s="293"/>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row>
    <row r="46" spans="1:78" s="1" customFormat="1" ht="20" customHeight="1">
      <c r="A46" s="89"/>
      <c r="B46" s="4"/>
      <c r="C46" s="4"/>
      <c r="D46" s="4"/>
      <c r="E46" s="409"/>
      <c r="F46" s="410"/>
      <c r="G46" s="410"/>
      <c r="H46" s="410"/>
      <c r="I46" s="411"/>
      <c r="J46" s="293"/>
      <c r="K46" s="293"/>
      <c r="L46" s="293"/>
      <c r="M46" s="293"/>
      <c r="N46" s="293"/>
      <c r="O46" s="293"/>
      <c r="P46" s="293"/>
      <c r="Q46" s="293"/>
      <c r="R46" s="293"/>
      <c r="S46" s="293"/>
      <c r="T46" s="293"/>
      <c r="U46" s="293"/>
      <c r="V46" s="293"/>
      <c r="W46" s="293"/>
      <c r="X46" s="293"/>
      <c r="Y46" s="293"/>
      <c r="Z46" s="293"/>
      <c r="AA46" s="293"/>
      <c r="AB46" s="293"/>
      <c r="AC46" s="293"/>
      <c r="AD46" s="293"/>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row>
    <row r="47" spans="1:78" s="1" customFormat="1" ht="20" customHeight="1">
      <c r="A47" s="89"/>
      <c r="B47" s="4"/>
      <c r="C47" s="4"/>
      <c r="D47" s="4"/>
      <c r="E47" s="409"/>
      <c r="F47" s="410"/>
      <c r="G47" s="410"/>
      <c r="H47" s="410"/>
      <c r="I47" s="411"/>
      <c r="J47" s="293"/>
      <c r="K47" s="293"/>
      <c r="L47" s="293"/>
      <c r="M47" s="293"/>
      <c r="N47" s="293"/>
      <c r="O47" s="293"/>
      <c r="P47" s="293"/>
      <c r="Q47" s="293"/>
      <c r="R47" s="293"/>
      <c r="S47" s="293"/>
      <c r="T47" s="293"/>
      <c r="U47" s="293"/>
      <c r="V47" s="293"/>
      <c r="W47" s="293"/>
      <c r="X47" s="293"/>
      <c r="Y47" s="293"/>
      <c r="Z47" s="293"/>
      <c r="AA47" s="293"/>
      <c r="AB47" s="293"/>
      <c r="AC47" s="293"/>
      <c r="AD47" s="293"/>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row>
    <row r="48" spans="1:78" s="1" customFormat="1" ht="20" customHeight="1">
      <c r="A48" s="89"/>
      <c r="B48" s="4"/>
      <c r="C48" s="4"/>
      <c r="D48" s="4"/>
      <c r="E48" s="412"/>
      <c r="F48" s="413"/>
      <c r="G48" s="413"/>
      <c r="H48" s="413"/>
      <c r="I48" s="414"/>
      <c r="J48" s="293"/>
      <c r="K48" s="293"/>
      <c r="L48" s="293"/>
      <c r="M48" s="293"/>
      <c r="N48" s="293"/>
      <c r="O48" s="293"/>
      <c r="P48" s="293"/>
      <c r="Q48" s="293"/>
      <c r="R48" s="293"/>
      <c r="S48" s="293"/>
      <c r="T48" s="293"/>
      <c r="U48" s="293"/>
      <c r="V48" s="293"/>
      <c r="W48" s="293"/>
      <c r="X48" s="293"/>
      <c r="Y48" s="293"/>
      <c r="Z48" s="293"/>
      <c r="AA48" s="293"/>
      <c r="AB48" s="293"/>
      <c r="AC48" s="293"/>
      <c r="AD48" s="293"/>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row>
    <row r="49" spans="1:78" s="1" customFormat="1" ht="20" customHeight="1">
      <c r="A49" s="89" t="s">
        <v>50</v>
      </c>
      <c r="B49" s="27"/>
      <c r="C49" s="25"/>
      <c r="D49" s="374" t="s">
        <v>601</v>
      </c>
      <c r="E49" s="4"/>
      <c r="F49" s="4"/>
      <c r="G49" s="4"/>
      <c r="H49" s="4"/>
      <c r="I49" s="88"/>
      <c r="J49" s="293"/>
      <c r="K49" s="293"/>
      <c r="L49" s="293"/>
      <c r="M49" s="293"/>
      <c r="N49" s="293"/>
      <c r="O49" s="293"/>
      <c r="P49" s="293"/>
      <c r="Q49" s="293"/>
      <c r="R49" s="293"/>
      <c r="S49" s="293"/>
      <c r="T49" s="293"/>
      <c r="U49" s="293"/>
      <c r="V49" s="293"/>
      <c r="W49" s="293"/>
      <c r="X49" s="293"/>
      <c r="Y49" s="293"/>
      <c r="Z49" s="293"/>
      <c r="AA49" s="293"/>
      <c r="AB49" s="293"/>
      <c r="AC49" s="293"/>
      <c r="AD49" s="293"/>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row>
    <row r="50" spans="1:78" s="1" customFormat="1" ht="4" customHeight="1">
      <c r="A50" s="89"/>
      <c r="B50" s="139">
        <v>0</v>
      </c>
      <c r="C50" s="141"/>
      <c r="D50" s="375"/>
      <c r="E50" s="4"/>
      <c r="F50" s="4"/>
      <c r="G50" s="4"/>
      <c r="H50" s="4"/>
      <c r="I50" s="88"/>
      <c r="J50" s="293"/>
      <c r="K50" s="293"/>
      <c r="L50" s="293"/>
      <c r="M50" s="293"/>
      <c r="N50" s="293"/>
      <c r="O50" s="293"/>
      <c r="P50" s="293"/>
      <c r="Q50" s="293"/>
      <c r="R50" s="293"/>
      <c r="S50" s="293"/>
      <c r="T50" s="293"/>
      <c r="U50" s="293"/>
      <c r="V50" s="293"/>
      <c r="W50" s="293"/>
      <c r="X50" s="293"/>
      <c r="Y50" s="293"/>
      <c r="Z50" s="293"/>
      <c r="AA50" s="293"/>
      <c r="AB50" s="293"/>
      <c r="AC50" s="293"/>
      <c r="AD50" s="293"/>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row>
    <row r="51" spans="1:78" s="1" customFormat="1" ht="20" customHeight="1">
      <c r="A51" s="89" t="s">
        <v>51</v>
      </c>
      <c r="B51" s="27"/>
      <c r="C51" s="25"/>
      <c r="D51" s="374" t="s">
        <v>602</v>
      </c>
      <c r="E51" s="4"/>
      <c r="F51" s="4"/>
      <c r="G51" s="4"/>
      <c r="H51" s="4"/>
      <c r="I51" s="88"/>
      <c r="J51" s="293"/>
      <c r="K51" s="293"/>
      <c r="L51" s="293"/>
      <c r="M51" s="293"/>
      <c r="N51" s="293"/>
      <c r="O51" s="293"/>
      <c r="P51" s="293"/>
      <c r="Q51" s="293"/>
      <c r="R51" s="293"/>
      <c r="S51" s="293"/>
      <c r="T51" s="293"/>
      <c r="U51" s="293"/>
      <c r="V51" s="293"/>
      <c r="W51" s="293"/>
      <c r="X51" s="293"/>
      <c r="Y51" s="293"/>
      <c r="Z51" s="293"/>
      <c r="AA51" s="293"/>
      <c r="AB51" s="293"/>
      <c r="AC51" s="293"/>
      <c r="AD51" s="293"/>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row>
    <row r="52" spans="1:78" s="1" customFormat="1" ht="5" customHeight="1">
      <c r="A52" s="89"/>
      <c r="B52" s="139">
        <v>0</v>
      </c>
      <c r="C52" s="141"/>
      <c r="D52" s="4"/>
      <c r="E52" s="4"/>
      <c r="F52" s="4"/>
      <c r="G52" s="4"/>
      <c r="H52" s="4"/>
      <c r="I52" s="88"/>
      <c r="J52" s="293"/>
      <c r="K52" s="293"/>
      <c r="L52" s="293"/>
      <c r="M52" s="293"/>
      <c r="N52" s="293"/>
      <c r="O52" s="293"/>
      <c r="P52" s="293"/>
      <c r="Q52" s="293"/>
      <c r="R52" s="293"/>
      <c r="S52" s="293"/>
      <c r="T52" s="293"/>
      <c r="U52" s="293"/>
      <c r="V52" s="293"/>
      <c r="W52" s="293"/>
      <c r="X52" s="293"/>
      <c r="Y52" s="293"/>
      <c r="Z52" s="293"/>
      <c r="AA52" s="293"/>
      <c r="AB52" s="293"/>
      <c r="AC52" s="293"/>
      <c r="AD52" s="293"/>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row>
    <row r="53" spans="1:78" s="1" customFormat="1" ht="20" customHeight="1">
      <c r="A53" s="89" t="s">
        <v>52</v>
      </c>
      <c r="B53" s="27"/>
      <c r="C53" s="24"/>
      <c r="D53" s="24"/>
      <c r="E53" s="25"/>
      <c r="F53" s="374" t="s">
        <v>603</v>
      </c>
      <c r="G53" s="4"/>
      <c r="H53" s="4"/>
      <c r="I53" s="88"/>
      <c r="J53" s="293"/>
      <c r="K53" s="293"/>
      <c r="L53" s="293"/>
      <c r="M53" s="293"/>
      <c r="N53" s="293"/>
      <c r="O53" s="293"/>
      <c r="P53" s="293"/>
      <c r="Q53" s="293"/>
      <c r="R53" s="293"/>
      <c r="S53" s="293"/>
      <c r="T53" s="293"/>
      <c r="U53" s="293"/>
      <c r="V53" s="293"/>
      <c r="W53" s="293"/>
      <c r="X53" s="293"/>
      <c r="Y53" s="293"/>
      <c r="Z53" s="293"/>
      <c r="AA53" s="293"/>
      <c r="AB53" s="293"/>
      <c r="AC53" s="293"/>
      <c r="AD53" s="293"/>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2"/>
      <c r="BR53" s="112"/>
      <c r="BS53" s="112"/>
      <c r="BT53" s="112"/>
      <c r="BU53" s="112"/>
      <c r="BV53" s="112"/>
      <c r="BW53" s="112"/>
      <c r="BX53" s="112"/>
      <c r="BY53" s="112"/>
      <c r="BZ53" s="112"/>
    </row>
    <row r="54" spans="1:78" s="1" customFormat="1" ht="4" customHeight="1">
      <c r="A54" s="89"/>
      <c r="B54" s="139">
        <v>0</v>
      </c>
      <c r="C54" s="141"/>
      <c r="D54" s="4"/>
      <c r="E54" s="4"/>
      <c r="F54" s="4"/>
      <c r="G54" s="4"/>
      <c r="H54" s="4"/>
      <c r="I54" s="88"/>
      <c r="J54" s="293"/>
      <c r="K54" s="293"/>
      <c r="L54" s="293"/>
      <c r="M54" s="293"/>
      <c r="N54" s="293"/>
      <c r="O54" s="293"/>
      <c r="P54" s="293"/>
      <c r="Q54" s="293"/>
      <c r="R54" s="293"/>
      <c r="S54" s="293"/>
      <c r="T54" s="293"/>
      <c r="U54" s="293"/>
      <c r="V54" s="293"/>
      <c r="W54" s="293"/>
      <c r="X54" s="293"/>
      <c r="Y54" s="293"/>
      <c r="Z54" s="293"/>
      <c r="AA54" s="293"/>
      <c r="AB54" s="293"/>
      <c r="AC54" s="293"/>
      <c r="AD54" s="293"/>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row>
    <row r="55" spans="1:78" s="1" customFormat="1" ht="20" customHeight="1">
      <c r="A55" s="89" t="s">
        <v>53</v>
      </c>
      <c r="B55" s="403"/>
      <c r="C55" s="404"/>
      <c r="D55" s="415"/>
      <c r="E55" s="4" t="s">
        <v>54</v>
      </c>
      <c r="F55" s="4"/>
      <c r="G55" s="4"/>
      <c r="H55" s="4"/>
      <c r="I55" s="88"/>
      <c r="J55" s="293"/>
      <c r="K55" s="293"/>
      <c r="L55" s="293"/>
      <c r="M55" s="293"/>
      <c r="N55" s="293"/>
      <c r="O55" s="293"/>
      <c r="P55" s="293"/>
      <c r="Q55" s="293"/>
      <c r="R55" s="293"/>
      <c r="S55" s="293"/>
      <c r="T55" s="293"/>
      <c r="U55" s="293"/>
      <c r="V55" s="293"/>
      <c r="W55" s="293"/>
      <c r="X55" s="293"/>
      <c r="Y55" s="293"/>
      <c r="Z55" s="293"/>
      <c r="AA55" s="293"/>
      <c r="AB55" s="293"/>
      <c r="AC55" s="293"/>
      <c r="AD55" s="293"/>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c r="BZ55" s="112"/>
    </row>
    <row r="56" spans="1:78" s="1" customFormat="1" ht="20" customHeight="1">
      <c r="A56" s="89" t="s">
        <v>68</v>
      </c>
      <c r="B56" s="4" t="s">
        <v>3</v>
      </c>
      <c r="C56" s="9"/>
      <c r="D56" s="4" t="s">
        <v>4</v>
      </c>
      <c r="E56" s="9"/>
      <c r="F56" s="4" t="s">
        <v>5</v>
      </c>
      <c r="G56" s="9"/>
      <c r="H56" s="4" t="s">
        <v>6</v>
      </c>
      <c r="I56" s="88"/>
      <c r="J56" s="293"/>
      <c r="K56" s="293"/>
      <c r="L56" s="293"/>
      <c r="M56" s="293"/>
      <c r="N56" s="293"/>
      <c r="O56" s="293"/>
      <c r="P56" s="293"/>
      <c r="Q56" s="293"/>
      <c r="R56" s="293"/>
      <c r="S56" s="293"/>
      <c r="T56" s="293"/>
      <c r="U56" s="293"/>
      <c r="V56" s="293"/>
      <c r="W56" s="293"/>
      <c r="X56" s="293"/>
      <c r="Y56" s="293"/>
      <c r="Z56" s="293"/>
      <c r="AA56" s="293"/>
      <c r="AB56" s="293"/>
      <c r="AC56" s="293"/>
      <c r="AD56" s="293"/>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row>
    <row r="57" spans="1:78" s="1" customFormat="1" ht="20" customHeight="1">
      <c r="A57" s="89" t="s">
        <v>55</v>
      </c>
      <c r="B57" s="4"/>
      <c r="C57" s="4"/>
      <c r="D57" s="4"/>
      <c r="E57" s="4"/>
      <c r="F57" s="4"/>
      <c r="G57" s="4"/>
      <c r="H57" s="4"/>
      <c r="I57" s="88"/>
      <c r="J57" s="293"/>
      <c r="K57" s="293"/>
      <c r="L57" s="293"/>
      <c r="M57" s="293"/>
      <c r="N57" s="293"/>
      <c r="O57" s="293"/>
      <c r="P57" s="293"/>
      <c r="Q57" s="293"/>
      <c r="R57" s="293"/>
      <c r="S57" s="293"/>
      <c r="T57" s="293"/>
      <c r="U57" s="293"/>
      <c r="V57" s="293"/>
      <c r="W57" s="293"/>
      <c r="X57" s="293"/>
      <c r="Y57" s="293"/>
      <c r="Z57" s="293"/>
      <c r="AA57" s="293"/>
      <c r="AB57" s="293"/>
      <c r="AC57" s="293"/>
      <c r="AD57" s="293"/>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2"/>
      <c r="BZ57" s="112"/>
    </row>
    <row r="58" spans="1:78" s="1" customFormat="1" ht="20" customHeight="1">
      <c r="A58" s="89" t="s">
        <v>56</v>
      </c>
      <c r="B58" s="403"/>
      <c r="C58" s="404"/>
      <c r="D58" s="415"/>
      <c r="E58" s="4" t="s">
        <v>57</v>
      </c>
      <c r="F58" s="4"/>
      <c r="G58" s="4"/>
      <c r="H58" s="4"/>
      <c r="I58" s="88"/>
      <c r="J58" s="293"/>
      <c r="K58" s="293"/>
      <c r="L58" s="293"/>
      <c r="M58" s="293"/>
      <c r="N58" s="293"/>
      <c r="O58" s="293"/>
      <c r="P58" s="293"/>
      <c r="Q58" s="293"/>
      <c r="R58" s="293"/>
      <c r="S58" s="293"/>
      <c r="T58" s="293"/>
      <c r="U58" s="293"/>
      <c r="V58" s="293"/>
      <c r="W58" s="293"/>
      <c r="X58" s="293"/>
      <c r="Y58" s="293"/>
      <c r="Z58" s="293"/>
      <c r="AA58" s="293"/>
      <c r="AB58" s="293"/>
      <c r="AC58" s="293"/>
      <c r="AD58" s="293"/>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2"/>
      <c r="BU58" s="112"/>
      <c r="BV58" s="112"/>
      <c r="BW58" s="112"/>
      <c r="BX58" s="112"/>
      <c r="BY58" s="112"/>
      <c r="BZ58" s="112"/>
    </row>
    <row r="59" spans="1:78" s="1" customFormat="1" ht="20" customHeight="1">
      <c r="A59" s="89" t="s">
        <v>58</v>
      </c>
      <c r="B59" s="9"/>
      <c r="C59" s="279" t="s">
        <v>137</v>
      </c>
      <c r="D59" s="279"/>
      <c r="E59" s="279"/>
      <c r="F59" s="279"/>
      <c r="G59" s="4"/>
      <c r="H59" s="4"/>
      <c r="I59" s="88"/>
      <c r="J59" s="293"/>
      <c r="K59" s="293"/>
      <c r="L59" s="293"/>
      <c r="M59" s="293"/>
      <c r="N59" s="293"/>
      <c r="O59" s="293"/>
      <c r="P59" s="293"/>
      <c r="Q59" s="293"/>
      <c r="R59" s="293"/>
      <c r="S59" s="293"/>
      <c r="T59" s="293"/>
      <c r="U59" s="293"/>
      <c r="V59" s="293"/>
      <c r="W59" s="293"/>
      <c r="X59" s="293"/>
      <c r="Y59" s="293"/>
      <c r="Z59" s="293"/>
      <c r="AA59" s="293"/>
      <c r="AB59" s="293"/>
      <c r="AC59" s="293"/>
      <c r="AD59" s="293"/>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S59" s="112"/>
      <c r="BT59" s="112"/>
      <c r="BU59" s="112"/>
      <c r="BV59" s="112"/>
      <c r="BW59" s="112"/>
      <c r="BX59" s="112"/>
      <c r="BY59" s="112"/>
      <c r="BZ59" s="112"/>
    </row>
    <row r="60" spans="1:78" s="1" customFormat="1" ht="20" customHeight="1">
      <c r="A60" s="89" t="s">
        <v>59</v>
      </c>
      <c r="B60" s="9"/>
      <c r="C60" s="279" t="s">
        <v>137</v>
      </c>
      <c r="D60" s="279"/>
      <c r="E60" s="279"/>
      <c r="F60" s="279"/>
      <c r="G60" s="4"/>
      <c r="H60" s="4"/>
      <c r="I60" s="88"/>
      <c r="J60" s="293"/>
      <c r="K60" s="293"/>
      <c r="L60" s="293"/>
      <c r="M60" s="293"/>
      <c r="N60" s="293"/>
      <c r="O60" s="293"/>
      <c r="P60" s="293"/>
      <c r="Q60" s="293"/>
      <c r="R60" s="293"/>
      <c r="S60" s="293"/>
      <c r="T60" s="293"/>
      <c r="U60" s="293"/>
      <c r="V60" s="293"/>
      <c r="W60" s="293"/>
      <c r="X60" s="293"/>
      <c r="Y60" s="293"/>
      <c r="Z60" s="293"/>
      <c r="AA60" s="293"/>
      <c r="AB60" s="293"/>
      <c r="AC60" s="293"/>
      <c r="AD60" s="293"/>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row>
    <row r="61" spans="1:78" s="1" customFormat="1" ht="20" customHeight="1">
      <c r="A61" s="89" t="s">
        <v>61</v>
      </c>
      <c r="B61" s="9"/>
      <c r="C61" s="279" t="s">
        <v>137</v>
      </c>
      <c r="D61" s="279"/>
      <c r="E61" s="279"/>
      <c r="F61" s="279"/>
      <c r="G61" s="4"/>
      <c r="H61" s="4"/>
      <c r="I61" s="88"/>
      <c r="J61" s="293"/>
      <c r="K61" s="293"/>
      <c r="L61" s="293"/>
      <c r="M61" s="293"/>
      <c r="N61" s="293"/>
      <c r="O61" s="293"/>
      <c r="P61" s="293"/>
      <c r="Q61" s="293"/>
      <c r="R61" s="293"/>
      <c r="S61" s="293"/>
      <c r="T61" s="293"/>
      <c r="U61" s="293"/>
      <c r="V61" s="293"/>
      <c r="W61" s="293"/>
      <c r="X61" s="293"/>
      <c r="Y61" s="293"/>
      <c r="Z61" s="293"/>
      <c r="AA61" s="293"/>
      <c r="AB61" s="293"/>
      <c r="AC61" s="293"/>
      <c r="AD61" s="293"/>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112"/>
      <c r="BT61" s="112"/>
      <c r="BU61" s="112"/>
      <c r="BV61" s="112"/>
      <c r="BW61" s="112"/>
      <c r="BX61" s="112"/>
      <c r="BY61" s="112"/>
      <c r="BZ61" s="112"/>
    </row>
    <row r="62" spans="1:78" s="1" customFormat="1" ht="20" customHeight="1">
      <c r="A62" s="89" t="s">
        <v>62</v>
      </c>
      <c r="B62" s="9"/>
      <c r="C62" s="279" t="s">
        <v>137</v>
      </c>
      <c r="D62" s="279"/>
      <c r="E62" s="279"/>
      <c r="F62" s="279"/>
      <c r="G62" s="4"/>
      <c r="H62" s="4"/>
      <c r="I62" s="88"/>
      <c r="J62" s="293"/>
      <c r="K62" s="293"/>
      <c r="L62" s="293"/>
      <c r="M62" s="293"/>
      <c r="N62" s="293"/>
      <c r="O62" s="293"/>
      <c r="P62" s="293"/>
      <c r="Q62" s="293"/>
      <c r="R62" s="293"/>
      <c r="S62" s="293"/>
      <c r="T62" s="293"/>
      <c r="U62" s="293"/>
      <c r="V62" s="293"/>
      <c r="W62" s="293"/>
      <c r="X62" s="293"/>
      <c r="Y62" s="293"/>
      <c r="Z62" s="293"/>
      <c r="AA62" s="293"/>
      <c r="AB62" s="293"/>
      <c r="AC62" s="293"/>
      <c r="AD62" s="293"/>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112"/>
      <c r="BT62" s="112"/>
      <c r="BU62" s="112"/>
      <c r="BV62" s="112"/>
      <c r="BW62" s="112"/>
      <c r="BX62" s="112"/>
      <c r="BY62" s="112"/>
      <c r="BZ62" s="112"/>
    </row>
    <row r="63" spans="1:78" s="1" customFormat="1" ht="20" customHeight="1">
      <c r="A63" s="89" t="s">
        <v>63</v>
      </c>
      <c r="B63" s="9"/>
      <c r="C63" s="4" t="s">
        <v>138</v>
      </c>
      <c r="D63" s="4"/>
      <c r="E63" s="4"/>
      <c r="F63" s="4" t="s">
        <v>64</v>
      </c>
      <c r="G63" s="9"/>
      <c r="H63" s="4" t="s">
        <v>65</v>
      </c>
      <c r="I63" s="126"/>
      <c r="J63" s="293"/>
      <c r="K63" s="293"/>
      <c r="L63" s="293"/>
      <c r="M63" s="293"/>
      <c r="N63" s="293"/>
      <c r="O63" s="293"/>
      <c r="P63" s="293"/>
      <c r="Q63" s="293"/>
      <c r="R63" s="293"/>
      <c r="S63" s="293"/>
      <c r="T63" s="293"/>
      <c r="U63" s="293"/>
      <c r="V63" s="293"/>
      <c r="W63" s="293"/>
      <c r="X63" s="293"/>
      <c r="Y63" s="293"/>
      <c r="Z63" s="293"/>
      <c r="AA63" s="293"/>
      <c r="AB63" s="293"/>
      <c r="AC63" s="293"/>
      <c r="AD63" s="293"/>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row>
    <row r="64" spans="1:78" s="1" customFormat="1" ht="20" customHeight="1">
      <c r="A64" s="89"/>
      <c r="B64" s="4"/>
      <c r="C64" s="4"/>
      <c r="D64" s="4"/>
      <c r="E64" s="4"/>
      <c r="F64" s="4"/>
      <c r="G64" s="4"/>
      <c r="H64" s="4"/>
      <c r="I64" s="88"/>
      <c r="J64" s="293"/>
      <c r="K64" s="293"/>
      <c r="L64" s="293"/>
      <c r="M64" s="293"/>
      <c r="N64" s="293"/>
      <c r="O64" s="293"/>
      <c r="P64" s="293"/>
      <c r="Q64" s="293"/>
      <c r="R64" s="293"/>
      <c r="S64" s="293"/>
      <c r="T64" s="293"/>
      <c r="U64" s="293"/>
      <c r="V64" s="293"/>
      <c r="W64" s="293"/>
      <c r="X64" s="293"/>
      <c r="Y64" s="293"/>
      <c r="Z64" s="293"/>
      <c r="AA64" s="293"/>
      <c r="AB64" s="293"/>
      <c r="AC64" s="293"/>
      <c r="AD64" s="293"/>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112"/>
      <c r="BT64" s="112"/>
      <c r="BU64" s="112"/>
      <c r="BV64" s="112"/>
      <c r="BW64" s="112"/>
      <c r="BX64" s="112"/>
      <c r="BY64" s="112"/>
      <c r="BZ64" s="112"/>
    </row>
    <row r="65" spans="1:78" s="1" customFormat="1" ht="20" customHeight="1">
      <c r="A65" s="416" t="s">
        <v>66</v>
      </c>
      <c r="B65" s="417"/>
      <c r="C65" s="417"/>
      <c r="D65" s="417"/>
      <c r="E65" s="417"/>
      <c r="F65" s="417"/>
      <c r="G65" s="417"/>
      <c r="H65" s="417"/>
      <c r="I65" s="88"/>
      <c r="J65" s="293"/>
      <c r="K65" s="293"/>
      <c r="L65" s="293"/>
      <c r="M65" s="293"/>
      <c r="N65" s="293"/>
      <c r="O65" s="293"/>
      <c r="P65" s="293"/>
      <c r="Q65" s="293"/>
      <c r="R65" s="293"/>
      <c r="S65" s="293"/>
      <c r="T65" s="293"/>
      <c r="U65" s="293"/>
      <c r="V65" s="293"/>
      <c r="W65" s="293"/>
      <c r="X65" s="293"/>
      <c r="Y65" s="293"/>
      <c r="Z65" s="293"/>
      <c r="AA65" s="293"/>
      <c r="AB65" s="293"/>
      <c r="AC65" s="293"/>
      <c r="AD65" s="293"/>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c r="BR65" s="112"/>
      <c r="BS65" s="112"/>
      <c r="BT65" s="112"/>
      <c r="BU65" s="112"/>
      <c r="BV65" s="112"/>
      <c r="BW65" s="112"/>
      <c r="BX65" s="112"/>
      <c r="BY65" s="112"/>
      <c r="BZ65" s="112"/>
    </row>
    <row r="66" spans="1:78" s="1" customFormat="1" ht="20" customHeight="1">
      <c r="A66" s="87" t="s">
        <v>67</v>
      </c>
      <c r="B66" s="4" t="s">
        <v>3</v>
      </c>
      <c r="C66" s="9"/>
      <c r="D66" s="4" t="s">
        <v>4</v>
      </c>
      <c r="E66" s="9"/>
      <c r="F66" s="4" t="s">
        <v>5</v>
      </c>
      <c r="G66" s="9"/>
      <c r="H66" s="4" t="s">
        <v>6</v>
      </c>
      <c r="I66" s="88"/>
      <c r="J66" s="293"/>
      <c r="K66" s="293"/>
      <c r="L66" s="293"/>
      <c r="M66" s="293"/>
      <c r="N66" s="293"/>
      <c r="O66" s="293"/>
      <c r="P66" s="293"/>
      <c r="Q66" s="293"/>
      <c r="R66" s="293"/>
      <c r="S66" s="293"/>
      <c r="T66" s="293"/>
      <c r="U66" s="293"/>
      <c r="V66" s="293"/>
      <c r="W66" s="293"/>
      <c r="X66" s="293"/>
      <c r="Y66" s="293"/>
      <c r="Z66" s="293"/>
      <c r="AA66" s="293"/>
      <c r="AB66" s="293"/>
      <c r="AC66" s="293"/>
      <c r="AD66" s="293"/>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c r="BR66" s="112"/>
      <c r="BS66" s="112"/>
      <c r="BT66" s="112"/>
      <c r="BU66" s="112"/>
      <c r="BV66" s="112"/>
      <c r="BW66" s="112"/>
      <c r="BX66" s="112"/>
      <c r="BY66" s="112"/>
      <c r="BZ66" s="112"/>
    </row>
    <row r="67" spans="1:78" s="1" customFormat="1" ht="20" customHeight="1">
      <c r="A67" s="87" t="s">
        <v>74</v>
      </c>
      <c r="B67" s="42" t="e">
        <f>テータ書きだし用!C41</f>
        <v>#VALUE!</v>
      </c>
      <c r="C67" s="280" t="s">
        <v>76</v>
      </c>
      <c r="D67" s="42" t="e">
        <f>テータ書きだし用!D41</f>
        <v>#VALUE!</v>
      </c>
      <c r="E67" s="281" t="s">
        <v>77</v>
      </c>
      <c r="F67" s="264"/>
      <c r="G67" s="282"/>
      <c r="H67" s="264"/>
      <c r="I67" s="88"/>
      <c r="J67" s="293"/>
      <c r="K67" s="293"/>
      <c r="L67" s="293"/>
      <c r="M67" s="293"/>
      <c r="N67" s="293"/>
      <c r="O67" s="293"/>
      <c r="P67" s="293"/>
      <c r="Q67" s="293"/>
      <c r="R67" s="293"/>
      <c r="S67" s="293"/>
      <c r="T67" s="293"/>
      <c r="U67" s="293"/>
      <c r="V67" s="293"/>
      <c r="W67" s="293"/>
      <c r="X67" s="293"/>
      <c r="Y67" s="293"/>
      <c r="Z67" s="293"/>
      <c r="AA67" s="293"/>
      <c r="AB67" s="293"/>
      <c r="AC67" s="293"/>
      <c r="AD67" s="293"/>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row>
    <row r="68" spans="1:78" s="1" customFormat="1" ht="20" customHeight="1">
      <c r="A68" s="87" t="s">
        <v>70</v>
      </c>
      <c r="B68" s="4" t="s">
        <v>3</v>
      </c>
      <c r="C68" s="9"/>
      <c r="D68" s="4" t="s">
        <v>4</v>
      </c>
      <c r="E68" s="9"/>
      <c r="F68" s="4" t="s">
        <v>5</v>
      </c>
      <c r="G68" s="9"/>
      <c r="H68" s="4" t="s">
        <v>6</v>
      </c>
      <c r="I68" s="88"/>
      <c r="J68" s="293"/>
      <c r="K68" s="293"/>
      <c r="L68" s="293"/>
      <c r="M68" s="293"/>
      <c r="N68" s="293"/>
      <c r="O68" s="293"/>
      <c r="P68" s="293"/>
      <c r="Q68" s="293"/>
      <c r="R68" s="293"/>
      <c r="S68" s="293"/>
      <c r="T68" s="293"/>
      <c r="U68" s="293"/>
      <c r="V68" s="293"/>
      <c r="W68" s="293"/>
      <c r="X68" s="293"/>
      <c r="Y68" s="293"/>
      <c r="Z68" s="293"/>
      <c r="AA68" s="293"/>
      <c r="AB68" s="293"/>
      <c r="AC68" s="293"/>
      <c r="AD68" s="293"/>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12"/>
      <c r="BS68" s="112"/>
      <c r="BT68" s="112"/>
      <c r="BU68" s="112"/>
      <c r="BV68" s="112"/>
      <c r="BW68" s="112"/>
      <c r="BX68" s="112"/>
      <c r="BY68" s="112"/>
      <c r="BZ68" s="112"/>
    </row>
    <row r="69" spans="1:78" s="1" customFormat="1" ht="20" customHeight="1">
      <c r="A69" s="87" t="s">
        <v>75</v>
      </c>
      <c r="B69" s="42" t="e">
        <f>テータ書きだし用!C44</f>
        <v>#VALUE!</v>
      </c>
      <c r="C69" s="280" t="s">
        <v>76</v>
      </c>
      <c r="D69" s="42" t="e">
        <f>テータ書きだし用!D44</f>
        <v>#VALUE!</v>
      </c>
      <c r="E69" s="281" t="s">
        <v>78</v>
      </c>
      <c r="F69" s="264"/>
      <c r="G69" s="282"/>
      <c r="H69" s="264"/>
      <c r="I69" s="88"/>
      <c r="J69" s="293"/>
      <c r="K69" s="293"/>
      <c r="L69" s="293"/>
      <c r="M69" s="293"/>
      <c r="N69" s="293"/>
      <c r="O69" s="293"/>
      <c r="P69" s="293"/>
      <c r="Q69" s="293"/>
      <c r="R69" s="293"/>
      <c r="S69" s="293"/>
      <c r="T69" s="293"/>
      <c r="U69" s="293"/>
      <c r="V69" s="293"/>
      <c r="W69" s="293"/>
      <c r="X69" s="293"/>
      <c r="Y69" s="293"/>
      <c r="Z69" s="293"/>
      <c r="AA69" s="293"/>
      <c r="AB69" s="293"/>
      <c r="AC69" s="293"/>
      <c r="AD69" s="293"/>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12"/>
      <c r="BS69" s="112"/>
      <c r="BT69" s="112"/>
      <c r="BU69" s="112"/>
      <c r="BV69" s="112"/>
      <c r="BW69" s="112"/>
      <c r="BX69" s="112"/>
      <c r="BY69" s="112"/>
      <c r="BZ69" s="112"/>
    </row>
    <row r="70" spans="1:78" s="1" customFormat="1" ht="20" customHeight="1">
      <c r="A70" s="89" t="s">
        <v>79</v>
      </c>
      <c r="B70" s="9"/>
      <c r="C70" s="4" t="s">
        <v>37</v>
      </c>
      <c r="D70" s="4"/>
      <c r="E70" s="4"/>
      <c r="F70" s="4"/>
      <c r="G70" s="4"/>
      <c r="H70" s="4"/>
      <c r="I70" s="88"/>
      <c r="J70" s="293"/>
      <c r="K70" s="293"/>
      <c r="L70" s="293"/>
      <c r="M70" s="293"/>
      <c r="N70" s="293"/>
      <c r="O70" s="293"/>
      <c r="P70" s="293"/>
      <c r="Q70" s="293"/>
      <c r="R70" s="293"/>
      <c r="S70" s="293"/>
      <c r="T70" s="293"/>
      <c r="U70" s="293"/>
      <c r="V70" s="293"/>
      <c r="W70" s="293"/>
      <c r="X70" s="293"/>
      <c r="Y70" s="293"/>
      <c r="Z70" s="293"/>
      <c r="AA70" s="293"/>
      <c r="AB70" s="293"/>
      <c r="AC70" s="293"/>
      <c r="AD70" s="293"/>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12"/>
      <c r="BS70" s="112"/>
      <c r="BT70" s="112"/>
      <c r="BU70" s="112"/>
      <c r="BV70" s="112"/>
      <c r="BW70" s="112"/>
      <c r="BX70" s="112"/>
      <c r="BY70" s="112"/>
      <c r="BZ70" s="112"/>
    </row>
    <row r="71" spans="1:78" s="1" customFormat="1" ht="20" customHeight="1">
      <c r="A71" s="89" t="s">
        <v>80</v>
      </c>
      <c r="B71" s="4"/>
      <c r="C71" s="4"/>
      <c r="D71" s="4"/>
      <c r="E71" s="4"/>
      <c r="F71" s="4"/>
      <c r="G71" s="4"/>
      <c r="H71" s="4"/>
      <c r="I71" s="88"/>
      <c r="J71" s="293"/>
      <c r="K71" s="293"/>
      <c r="L71" s="293"/>
      <c r="M71" s="293"/>
      <c r="N71" s="293"/>
      <c r="O71" s="293"/>
      <c r="P71" s="293"/>
      <c r="Q71" s="293"/>
      <c r="R71" s="293"/>
      <c r="S71" s="293"/>
      <c r="T71" s="293"/>
      <c r="U71" s="293"/>
      <c r="V71" s="293"/>
      <c r="W71" s="293"/>
      <c r="X71" s="293"/>
      <c r="Y71" s="293"/>
      <c r="Z71" s="293"/>
      <c r="AA71" s="293"/>
      <c r="AB71" s="293"/>
      <c r="AC71" s="293"/>
      <c r="AD71" s="293"/>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12"/>
      <c r="BS71" s="112"/>
      <c r="BT71" s="112"/>
      <c r="BU71" s="112"/>
      <c r="BV71" s="112"/>
      <c r="BW71" s="112"/>
      <c r="BX71" s="112"/>
      <c r="BY71" s="112"/>
      <c r="BZ71" s="112"/>
    </row>
    <row r="72" spans="1:78" s="1" customFormat="1" ht="20" customHeight="1">
      <c r="A72" s="89" t="s">
        <v>81</v>
      </c>
      <c r="B72" s="9"/>
      <c r="C72" s="4" t="s">
        <v>82</v>
      </c>
      <c r="D72" s="9"/>
      <c r="E72" s="4" t="s">
        <v>83</v>
      </c>
      <c r="F72" s="4"/>
      <c r="G72" s="4"/>
      <c r="H72" s="4"/>
      <c r="I72" s="88"/>
      <c r="J72" s="293"/>
      <c r="K72" s="293"/>
      <c r="L72" s="293"/>
      <c r="M72" s="293"/>
      <c r="N72" s="293"/>
      <c r="O72" s="293"/>
      <c r="P72" s="293"/>
      <c r="Q72" s="293"/>
      <c r="R72" s="293"/>
      <c r="S72" s="293"/>
      <c r="T72" s="293"/>
      <c r="U72" s="293"/>
      <c r="V72" s="293"/>
      <c r="W72" s="293"/>
      <c r="X72" s="293"/>
      <c r="Y72" s="293"/>
      <c r="Z72" s="293"/>
      <c r="AA72" s="293"/>
      <c r="AB72" s="293"/>
      <c r="AC72" s="293"/>
      <c r="AD72" s="293"/>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12"/>
      <c r="BT72" s="112"/>
      <c r="BU72" s="112"/>
      <c r="BV72" s="112"/>
      <c r="BW72" s="112"/>
      <c r="BX72" s="112"/>
      <c r="BY72" s="112"/>
      <c r="BZ72" s="112"/>
    </row>
    <row r="73" spans="1:78" s="1" customFormat="1" ht="20" customHeight="1">
      <c r="A73" s="89" t="s">
        <v>85</v>
      </c>
      <c r="B73" s="4" t="s">
        <v>87</v>
      </c>
      <c r="C73" s="15"/>
      <c r="D73" s="4" t="s">
        <v>86</v>
      </c>
      <c r="E73" s="9"/>
      <c r="F73" s="4" t="s">
        <v>88</v>
      </c>
      <c r="G73" s="9"/>
      <c r="H73" s="4" t="s">
        <v>89</v>
      </c>
      <c r="I73" s="88"/>
      <c r="J73" s="293" t="str">
        <f>"MVP "&amp;IF(ISBLANK(C73),"X",C73)&amp;", AP "&amp;IF(ISBLANK(E73),"X",E73)&amp;", AFI "&amp;IF(ISBLANK(G73),"X", G73)</f>
        <v>MVP X, AP X, AFI X</v>
      </c>
      <c r="K73" s="293"/>
      <c r="L73" s="293"/>
      <c r="M73" s="293"/>
      <c r="N73" s="293"/>
      <c r="O73" s="293"/>
      <c r="P73" s="293"/>
      <c r="Q73" s="293"/>
      <c r="R73" s="293"/>
      <c r="S73" s="293"/>
      <c r="T73" s="293"/>
      <c r="U73" s="293"/>
      <c r="V73" s="293"/>
      <c r="W73" s="293"/>
      <c r="X73" s="293"/>
      <c r="Y73" s="293"/>
      <c r="Z73" s="293"/>
      <c r="AA73" s="293"/>
      <c r="AB73" s="293"/>
      <c r="AC73" s="293"/>
      <c r="AD73" s="293"/>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S73" s="112"/>
      <c r="BT73" s="112"/>
      <c r="BU73" s="112"/>
      <c r="BV73" s="112"/>
      <c r="BW73" s="112"/>
      <c r="BX73" s="112"/>
      <c r="BY73" s="112"/>
      <c r="BZ73" s="112"/>
    </row>
    <row r="74" spans="1:78" s="1" customFormat="1" ht="20" customHeight="1">
      <c r="A74" s="89" t="s">
        <v>90</v>
      </c>
      <c r="B74" s="16"/>
      <c r="C74" s="17"/>
      <c r="D74" s="18"/>
      <c r="E74" s="374" t="s">
        <v>604</v>
      </c>
      <c r="F74" s="4"/>
      <c r="G74" s="4"/>
      <c r="H74" s="4"/>
      <c r="I74" s="88"/>
      <c r="J74" s="294">
        <v>0</v>
      </c>
      <c r="K74" s="293"/>
      <c r="L74" s="293"/>
      <c r="M74" s="293"/>
      <c r="N74" s="293"/>
      <c r="O74" s="293"/>
      <c r="P74" s="293"/>
      <c r="Q74" s="293"/>
      <c r="R74" s="293"/>
      <c r="S74" s="293"/>
      <c r="T74" s="293"/>
      <c r="U74" s="293"/>
      <c r="V74" s="293"/>
      <c r="W74" s="293"/>
      <c r="X74" s="293"/>
      <c r="Y74" s="293"/>
      <c r="Z74" s="293"/>
      <c r="AA74" s="293"/>
      <c r="AB74" s="293"/>
      <c r="AC74" s="293"/>
      <c r="AD74" s="293"/>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S74" s="112"/>
      <c r="BT74" s="112"/>
      <c r="BU74" s="112"/>
      <c r="BV74" s="112"/>
      <c r="BW74" s="112"/>
      <c r="BX74" s="112"/>
      <c r="BY74" s="112"/>
      <c r="BZ74" s="112"/>
    </row>
    <row r="75" spans="1:78" s="1" customFormat="1" ht="20" customHeight="1">
      <c r="A75" s="89" t="s">
        <v>91</v>
      </c>
      <c r="B75" s="27"/>
      <c r="C75" s="24"/>
      <c r="D75" s="24"/>
      <c r="E75" s="25"/>
      <c r="F75" s="403"/>
      <c r="G75" s="404"/>
      <c r="H75" s="404"/>
      <c r="I75" s="405"/>
      <c r="J75" s="294">
        <v>0</v>
      </c>
      <c r="K75" s="293" t="e" cm="1">
        <f t="array" ref="K75">_xlfn.IFS(J75=1,1,J75=2,"2・"&amp;F75)</f>
        <v>#N/A</v>
      </c>
      <c r="L75" s="293"/>
      <c r="M75" s="293"/>
      <c r="N75" s="293"/>
      <c r="O75" s="293"/>
      <c r="P75" s="293"/>
      <c r="Q75" s="293"/>
      <c r="R75" s="293"/>
      <c r="S75" s="293"/>
      <c r="T75" s="293"/>
      <c r="U75" s="293"/>
      <c r="V75" s="293"/>
      <c r="W75" s="293"/>
      <c r="X75" s="293"/>
      <c r="Y75" s="293"/>
      <c r="Z75" s="293"/>
      <c r="AA75" s="293"/>
      <c r="AB75" s="293"/>
      <c r="AC75" s="293"/>
      <c r="AD75" s="293"/>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112"/>
      <c r="BU75" s="112"/>
      <c r="BV75" s="112"/>
      <c r="BW75" s="112"/>
      <c r="BX75" s="112"/>
      <c r="BY75" s="112"/>
      <c r="BZ75" s="112"/>
    </row>
    <row r="76" spans="1:78" s="1" customFormat="1" ht="20" customHeight="1">
      <c r="A76" s="89" t="s">
        <v>92</v>
      </c>
      <c r="B76" s="34"/>
      <c r="C76" s="4" t="s">
        <v>93</v>
      </c>
      <c r="D76" s="4"/>
      <c r="E76" s="4"/>
      <c r="F76" s="4"/>
      <c r="G76" s="374" t="s">
        <v>605</v>
      </c>
      <c r="H76" s="4"/>
      <c r="I76" s="88"/>
      <c r="J76" s="293"/>
      <c r="K76" s="293"/>
      <c r="L76" s="293"/>
      <c r="M76" s="293"/>
      <c r="N76" s="293"/>
      <c r="O76" s="293"/>
      <c r="P76" s="293"/>
      <c r="Q76" s="293"/>
      <c r="R76" s="293"/>
      <c r="S76" s="293"/>
      <c r="T76" s="293"/>
      <c r="U76" s="293"/>
      <c r="V76" s="293"/>
      <c r="W76" s="293"/>
      <c r="X76" s="293"/>
      <c r="Y76" s="293"/>
      <c r="Z76" s="293"/>
      <c r="AA76" s="293"/>
      <c r="AB76" s="293"/>
      <c r="AC76" s="293"/>
      <c r="AD76" s="293"/>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row>
    <row r="77" spans="1:78" s="1" customFormat="1" ht="20" customHeight="1">
      <c r="A77" s="89" t="s">
        <v>94</v>
      </c>
      <c r="B77" s="27"/>
      <c r="C77" s="17"/>
      <c r="D77" s="17"/>
      <c r="E77" s="18"/>
      <c r="F77" s="374" t="s">
        <v>606</v>
      </c>
      <c r="G77" s="4"/>
      <c r="H77" s="4"/>
      <c r="I77" s="88"/>
      <c r="J77" s="294">
        <v>0</v>
      </c>
      <c r="K77" s="293" t="s">
        <v>96</v>
      </c>
      <c r="L77" s="293" t="s">
        <v>97</v>
      </c>
      <c r="M77" s="293" t="s">
        <v>98</v>
      </c>
      <c r="N77" s="293" t="s">
        <v>99</v>
      </c>
      <c r="O77" s="295" t="s">
        <v>100</v>
      </c>
      <c r="P77" s="295" t="s">
        <v>101</v>
      </c>
      <c r="Q77" s="293" t="s">
        <v>95</v>
      </c>
      <c r="R77" s="293" t="s">
        <v>102</v>
      </c>
      <c r="S77" s="293" t="s">
        <v>103</v>
      </c>
      <c r="T77" s="293" t="s">
        <v>104</v>
      </c>
      <c r="U77" s="293" t="s">
        <v>105</v>
      </c>
      <c r="V77" s="293" t="s">
        <v>106</v>
      </c>
      <c r="W77" s="293" t="s">
        <v>107</v>
      </c>
      <c r="X77" s="293" t="s">
        <v>560</v>
      </c>
      <c r="Y77" s="293"/>
      <c r="Z77" s="293"/>
      <c r="AA77" s="293"/>
      <c r="AB77" s="293"/>
      <c r="AC77" s="293"/>
      <c r="AD77" s="293"/>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row>
    <row r="78" spans="1:78" s="1" customFormat="1" ht="20" customHeight="1">
      <c r="A78" s="89"/>
      <c r="B78" s="4"/>
      <c r="C78" s="16"/>
      <c r="D78" s="17"/>
      <c r="E78" s="17"/>
      <c r="F78" s="17"/>
      <c r="G78" s="17"/>
      <c r="H78" s="17"/>
      <c r="I78" s="92"/>
      <c r="J78" s="293"/>
      <c r="K78" s="294" t="b">
        <v>0</v>
      </c>
      <c r="L78" s="294" t="b">
        <v>0</v>
      </c>
      <c r="M78" s="294" t="b">
        <v>0</v>
      </c>
      <c r="N78" s="294" t="b">
        <v>0</v>
      </c>
      <c r="O78" s="294" t="b">
        <v>0</v>
      </c>
      <c r="P78" s="294" t="b">
        <v>0</v>
      </c>
      <c r="Q78" s="294" t="b">
        <v>0</v>
      </c>
      <c r="R78" s="294" t="b">
        <v>0</v>
      </c>
      <c r="S78" s="294" t="b">
        <v>0</v>
      </c>
      <c r="T78" s="294" t="b">
        <v>0</v>
      </c>
      <c r="U78" s="294" t="b">
        <v>0</v>
      </c>
      <c r="V78" s="294" t="b">
        <v>0</v>
      </c>
      <c r="W78" s="294" t="b">
        <v>0</v>
      </c>
      <c r="X78" s="294" t="b">
        <v>0</v>
      </c>
      <c r="Y78" s="293"/>
      <c r="Z78" s="293"/>
      <c r="AA78" s="293"/>
      <c r="AB78" s="293"/>
      <c r="AC78" s="293"/>
      <c r="AD78" s="293"/>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row>
    <row r="79" spans="1:78" s="1" customFormat="1" ht="20" customHeight="1">
      <c r="A79" s="89"/>
      <c r="B79" s="4"/>
      <c r="C79" s="35"/>
      <c r="D79" s="22"/>
      <c r="E79" s="22"/>
      <c r="F79" s="22"/>
      <c r="G79" s="22"/>
      <c r="H79" s="22"/>
      <c r="I79" s="101"/>
      <c r="J79" s="293"/>
      <c r="K79" s="293" t="str">
        <f t="shared" ref="K79:X79" si="0">IF(K78=TRUE,K77&amp;CHAR(10),"")</f>
        <v/>
      </c>
      <c r="L79" s="293" t="str">
        <f t="shared" si="0"/>
        <v/>
      </c>
      <c r="M79" s="293" t="str">
        <f t="shared" si="0"/>
        <v/>
      </c>
      <c r="N79" s="293" t="str">
        <f t="shared" si="0"/>
        <v/>
      </c>
      <c r="O79" s="293" t="str">
        <f t="shared" si="0"/>
        <v/>
      </c>
      <c r="P79" s="293" t="str">
        <f t="shared" si="0"/>
        <v/>
      </c>
      <c r="Q79" s="293" t="str">
        <f t="shared" si="0"/>
        <v/>
      </c>
      <c r="R79" s="293" t="str">
        <f t="shared" si="0"/>
        <v/>
      </c>
      <c r="S79" s="293" t="str">
        <f t="shared" si="0"/>
        <v/>
      </c>
      <c r="T79" s="293" t="str">
        <f t="shared" si="0"/>
        <v/>
      </c>
      <c r="U79" s="293" t="str">
        <f t="shared" si="0"/>
        <v/>
      </c>
      <c r="V79" s="293" t="str">
        <f t="shared" si="0"/>
        <v/>
      </c>
      <c r="W79" s="293" t="str">
        <f t="shared" si="0"/>
        <v/>
      </c>
      <c r="X79" s="293" t="str">
        <f t="shared" si="0"/>
        <v/>
      </c>
      <c r="Y79" s="293"/>
      <c r="Z79" s="293"/>
      <c r="AA79" s="293"/>
      <c r="AB79" s="293"/>
      <c r="AC79" s="293"/>
      <c r="AD79" s="293"/>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row>
    <row r="80" spans="1:78" s="1" customFormat="1" ht="20" customHeight="1">
      <c r="A80" s="89"/>
      <c r="B80" s="4"/>
      <c r="C80" s="35"/>
      <c r="D80" s="22"/>
      <c r="E80" s="22"/>
      <c r="F80" s="22"/>
      <c r="G80" s="22"/>
      <c r="H80" s="22"/>
      <c r="I80" s="101"/>
      <c r="J80" s="293"/>
      <c r="K80" s="385" t="str">
        <f>K79&amp;L79&amp;M79&amp;N79&amp;O79&amp;P79&amp;Q79&amp;R79&amp;S79&amp;T79&amp;U79&amp;V79&amp;X79&amp;W79&amp;CHAR(10)&amp;C82</f>
        <v xml:space="preserve">
</v>
      </c>
      <c r="L80" s="293"/>
      <c r="M80" s="293"/>
      <c r="N80" s="293"/>
      <c r="O80" s="293"/>
      <c r="P80" s="293"/>
      <c r="Q80" s="293"/>
      <c r="R80" s="293"/>
      <c r="S80" s="293"/>
      <c r="T80" s="293"/>
      <c r="U80" s="293"/>
      <c r="V80" s="293"/>
      <c r="W80" s="293"/>
      <c r="X80" s="293"/>
      <c r="Y80" s="293"/>
      <c r="Z80" s="293"/>
      <c r="AA80" s="293"/>
      <c r="AB80" s="293"/>
      <c r="AC80" s="293"/>
      <c r="AD80" s="293"/>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12"/>
      <c r="BS80" s="112"/>
      <c r="BT80" s="112"/>
      <c r="BU80" s="112"/>
      <c r="BV80" s="112"/>
      <c r="BW80" s="112"/>
      <c r="BX80" s="112"/>
      <c r="BY80" s="112"/>
      <c r="BZ80" s="112"/>
    </row>
    <row r="81" spans="1:406" s="1" customFormat="1" ht="20" customHeight="1">
      <c r="A81" s="89"/>
      <c r="B81" s="4"/>
      <c r="C81" s="19"/>
      <c r="D81" s="20"/>
      <c r="E81" s="20"/>
      <c r="F81" s="20"/>
      <c r="G81" s="20"/>
      <c r="H81" s="20"/>
      <c r="I81" s="93"/>
      <c r="J81" s="293"/>
      <c r="K81" s="385"/>
      <c r="L81" s="293"/>
      <c r="M81" s="293"/>
      <c r="N81" s="293"/>
      <c r="O81" s="293"/>
      <c r="P81" s="293"/>
      <c r="Q81" s="293"/>
      <c r="R81" s="293"/>
      <c r="S81" s="293"/>
      <c r="T81" s="293"/>
      <c r="U81" s="293"/>
      <c r="V81" s="293"/>
      <c r="W81" s="293"/>
      <c r="X81" s="293"/>
      <c r="Y81" s="293"/>
      <c r="Z81" s="293"/>
      <c r="AA81" s="293"/>
      <c r="AB81" s="293"/>
      <c r="AC81" s="293"/>
      <c r="AD81" s="293"/>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2"/>
      <c r="BR81" s="112"/>
      <c r="BS81" s="112"/>
      <c r="BT81" s="112"/>
      <c r="BU81" s="112"/>
      <c r="BV81" s="112"/>
      <c r="BW81" s="112"/>
      <c r="BX81" s="112"/>
      <c r="BY81" s="112"/>
      <c r="BZ81" s="112"/>
    </row>
    <row r="82" spans="1:406" s="1" customFormat="1" ht="70" customHeight="1">
      <c r="A82" s="89"/>
      <c r="B82" s="4"/>
      <c r="C82" s="399"/>
      <c r="D82" s="400"/>
      <c r="E82" s="400"/>
      <c r="F82" s="400"/>
      <c r="G82" s="400"/>
      <c r="H82" s="401"/>
      <c r="I82" s="402"/>
      <c r="J82" s="293"/>
      <c r="K82" s="385"/>
      <c r="L82" s="293"/>
      <c r="M82" s="293"/>
      <c r="N82" s="293"/>
      <c r="O82" s="293"/>
      <c r="P82" s="293"/>
      <c r="Q82" s="293"/>
      <c r="R82" s="293"/>
      <c r="S82" s="293"/>
      <c r="T82" s="293"/>
      <c r="U82" s="293"/>
      <c r="V82" s="293"/>
      <c r="W82" s="293"/>
      <c r="X82" s="293"/>
      <c r="Y82" s="293"/>
      <c r="Z82" s="293"/>
      <c r="AA82" s="293"/>
      <c r="AB82" s="293"/>
      <c r="AC82" s="293"/>
      <c r="AD82" s="293"/>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row>
    <row r="83" spans="1:406" s="1" customFormat="1" ht="20" customHeight="1">
      <c r="A83" s="89" t="s">
        <v>109</v>
      </c>
      <c r="B83" s="27"/>
      <c r="C83" s="17"/>
      <c r="D83" s="17"/>
      <c r="E83" s="17"/>
      <c r="F83" s="17"/>
      <c r="G83" s="18"/>
      <c r="H83" s="374" t="s">
        <v>607</v>
      </c>
      <c r="I83" s="88"/>
      <c r="J83" s="294">
        <v>0</v>
      </c>
      <c r="K83" s="293"/>
      <c r="L83" s="293"/>
      <c r="M83" s="293"/>
      <c r="N83" s="293"/>
      <c r="O83" s="293"/>
      <c r="P83" s="293"/>
      <c r="Q83" s="293"/>
      <c r="R83" s="293"/>
      <c r="S83" s="293"/>
      <c r="T83" s="293"/>
      <c r="U83" s="293"/>
      <c r="V83" s="293"/>
      <c r="W83" s="293"/>
      <c r="X83" s="293"/>
      <c r="Y83" s="293"/>
      <c r="Z83" s="293"/>
      <c r="AA83" s="293"/>
      <c r="AB83" s="293"/>
      <c r="AC83" s="293"/>
      <c r="AD83" s="293"/>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c r="BZ83" s="112"/>
    </row>
    <row r="84" spans="1:406" s="1" customFormat="1" ht="20" customHeight="1">
      <c r="A84" s="89"/>
      <c r="B84" s="4"/>
      <c r="C84" s="16"/>
      <c r="D84" s="17"/>
      <c r="E84" s="17"/>
      <c r="F84" s="17"/>
      <c r="G84" s="17"/>
      <c r="H84" s="17"/>
      <c r="I84" s="92"/>
      <c r="J84" s="293"/>
      <c r="K84" s="293" t="s">
        <v>110</v>
      </c>
      <c r="L84" s="293" t="s">
        <v>111</v>
      </c>
      <c r="M84" s="293" t="s">
        <v>112</v>
      </c>
      <c r="N84" s="293" t="s">
        <v>113</v>
      </c>
      <c r="O84" s="293" t="s">
        <v>114</v>
      </c>
      <c r="P84" s="293" t="s">
        <v>117</v>
      </c>
      <c r="Q84" s="293" t="s">
        <v>116</v>
      </c>
      <c r="R84" s="293" t="s">
        <v>115</v>
      </c>
      <c r="S84" s="293" t="s">
        <v>118</v>
      </c>
      <c r="T84" s="293"/>
      <c r="U84" s="385" t="str">
        <f>K86&amp;L86&amp;M86&amp;N86&amp;O86&amp;P86&amp;Q86&amp;R86&amp;S86&amp;CHAR(10)&amp;C86</f>
        <v xml:space="preserve">
</v>
      </c>
      <c r="V84" s="293"/>
      <c r="W84" s="293"/>
      <c r="X84" s="293"/>
      <c r="Y84" s="293"/>
      <c r="Z84" s="293"/>
      <c r="AA84" s="293"/>
      <c r="AB84" s="293"/>
      <c r="AC84" s="293"/>
      <c r="AD84" s="293"/>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2"/>
      <c r="BR84" s="112"/>
      <c r="BS84" s="112"/>
      <c r="BT84" s="112"/>
      <c r="BU84" s="112"/>
      <c r="BV84" s="112"/>
      <c r="BW84" s="112"/>
      <c r="BX84" s="112"/>
      <c r="BY84" s="112"/>
      <c r="BZ84" s="112"/>
    </row>
    <row r="85" spans="1:406" s="1" customFormat="1" ht="20" customHeight="1">
      <c r="A85" s="89"/>
      <c r="B85" s="4"/>
      <c r="C85" s="19"/>
      <c r="D85" s="20"/>
      <c r="E85" s="20"/>
      <c r="F85" s="20"/>
      <c r="G85" s="20"/>
      <c r="H85" s="20"/>
      <c r="I85" s="93"/>
      <c r="J85" s="293"/>
      <c r="K85" s="294" t="b">
        <v>0</v>
      </c>
      <c r="L85" s="294" t="b">
        <v>0</v>
      </c>
      <c r="M85" s="294" t="b">
        <v>0</v>
      </c>
      <c r="N85" s="294" t="b">
        <v>0</v>
      </c>
      <c r="O85" s="294" t="b">
        <v>0</v>
      </c>
      <c r="P85" s="294" t="b">
        <v>0</v>
      </c>
      <c r="Q85" s="294" t="b">
        <v>0</v>
      </c>
      <c r="R85" s="294" t="b">
        <v>0</v>
      </c>
      <c r="S85" s="294" t="b">
        <v>0</v>
      </c>
      <c r="T85" s="293"/>
      <c r="U85" s="385"/>
      <c r="V85" s="293"/>
      <c r="W85" s="293"/>
      <c r="X85" s="293"/>
      <c r="Y85" s="293"/>
      <c r="Z85" s="293"/>
      <c r="AA85" s="293"/>
      <c r="AB85" s="293"/>
      <c r="AC85" s="293"/>
      <c r="AD85" s="293"/>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2"/>
      <c r="BR85" s="112"/>
      <c r="BS85" s="112"/>
      <c r="BT85" s="112"/>
      <c r="BU85" s="112"/>
      <c r="BV85" s="112"/>
      <c r="BW85" s="112"/>
      <c r="BX85" s="112"/>
      <c r="BY85" s="112"/>
      <c r="BZ85" s="112"/>
      <c r="OP85" s="1" t="b">
        <v>1</v>
      </c>
    </row>
    <row r="86" spans="1:406" s="1" customFormat="1" ht="40" customHeight="1">
      <c r="A86" s="89"/>
      <c r="B86" s="4"/>
      <c r="C86" s="386"/>
      <c r="D86" s="387"/>
      <c r="E86" s="387"/>
      <c r="F86" s="387"/>
      <c r="G86" s="387"/>
      <c r="H86" s="387"/>
      <c r="I86" s="388"/>
      <c r="J86" s="293"/>
      <c r="K86" s="293" t="str">
        <f t="shared" ref="K86:T86" si="1">IF(K85=TRUE,K84&amp;CHAR(10),"")</f>
        <v/>
      </c>
      <c r="L86" s="293" t="str">
        <f t="shared" si="1"/>
        <v/>
      </c>
      <c r="M86" s="293" t="str">
        <f t="shared" si="1"/>
        <v/>
      </c>
      <c r="N86" s="293" t="str">
        <f t="shared" si="1"/>
        <v/>
      </c>
      <c r="O86" s="293" t="str">
        <f t="shared" si="1"/>
        <v/>
      </c>
      <c r="P86" s="293" t="str">
        <f t="shared" si="1"/>
        <v/>
      </c>
      <c r="Q86" s="293" t="str">
        <f t="shared" si="1"/>
        <v/>
      </c>
      <c r="R86" s="293" t="str">
        <f t="shared" si="1"/>
        <v/>
      </c>
      <c r="S86" s="293" t="str">
        <f t="shared" si="1"/>
        <v/>
      </c>
      <c r="T86" s="293" t="str">
        <f t="shared" si="1"/>
        <v/>
      </c>
      <c r="U86" s="385"/>
      <c r="V86" s="293" t="str">
        <f>IF(V85=TRUE,V84&amp;CHAR(10),"")</f>
        <v/>
      </c>
      <c r="W86" s="293" t="str">
        <f>IF(W85=TRUE,W84&amp;CHAR(10),"")</f>
        <v/>
      </c>
      <c r="X86" s="293"/>
      <c r="Y86" s="293"/>
      <c r="Z86" s="293"/>
      <c r="AA86" s="293"/>
      <c r="AB86" s="293"/>
      <c r="AC86" s="293"/>
      <c r="AD86" s="293"/>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row>
    <row r="87" spans="1:406" s="1" customFormat="1" ht="20" customHeight="1">
      <c r="A87" s="89" t="s">
        <v>120</v>
      </c>
      <c r="B87" s="37"/>
      <c r="C87" s="4" t="s">
        <v>41</v>
      </c>
      <c r="D87" s="4"/>
      <c r="E87" s="4"/>
      <c r="F87" s="4"/>
      <c r="G87" s="4"/>
      <c r="H87" s="4"/>
      <c r="I87" s="88"/>
      <c r="J87" s="293"/>
      <c r="K87" s="289" t="s">
        <v>42</v>
      </c>
      <c r="L87" s="293" t="s">
        <v>129</v>
      </c>
      <c r="M87" s="293" t="s">
        <v>130</v>
      </c>
      <c r="N87" s="293" t="s">
        <v>131</v>
      </c>
      <c r="O87" s="293" t="s">
        <v>132</v>
      </c>
      <c r="P87" s="293" t="s">
        <v>133</v>
      </c>
      <c r="Q87" s="293" t="s">
        <v>134</v>
      </c>
      <c r="R87" s="293" t="s">
        <v>135</v>
      </c>
      <c r="S87" s="293" t="s">
        <v>107</v>
      </c>
      <c r="T87" s="293"/>
      <c r="U87" s="385" t="str">
        <f>K89&amp;L89&amp;M89&amp;N89&amp;O89&amp;P89&amp;Q89&amp;R89&amp;S89&amp;CHAR(10)&amp;E95</f>
        <v xml:space="preserve">
</v>
      </c>
      <c r="V87" s="293"/>
      <c r="W87" s="293"/>
      <c r="X87" s="293"/>
      <c r="Y87" s="293"/>
      <c r="Z87" s="293"/>
      <c r="AA87" s="293"/>
      <c r="AB87" s="293"/>
      <c r="AC87" s="293"/>
      <c r="AD87" s="293"/>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2"/>
      <c r="BR87" s="112"/>
      <c r="BS87" s="112"/>
      <c r="BT87" s="112"/>
      <c r="BU87" s="112"/>
      <c r="BV87" s="112"/>
      <c r="BW87" s="112"/>
      <c r="BX87" s="112"/>
      <c r="BY87" s="112"/>
      <c r="BZ87" s="112"/>
    </row>
    <row r="88" spans="1:406" s="1" customFormat="1" ht="20" customHeight="1">
      <c r="A88" s="89"/>
      <c r="B88" s="38"/>
      <c r="C88" s="4" t="s">
        <v>123</v>
      </c>
      <c r="D88" s="4"/>
      <c r="E88" s="4"/>
      <c r="F88" s="4"/>
      <c r="G88" s="4"/>
      <c r="H88" s="4"/>
      <c r="I88" s="88"/>
      <c r="J88" s="293"/>
      <c r="K88" s="296" t="b">
        <v>0</v>
      </c>
      <c r="L88" s="294" t="b">
        <v>0</v>
      </c>
      <c r="M88" s="294" t="b">
        <v>0</v>
      </c>
      <c r="N88" s="294" t="b">
        <v>0</v>
      </c>
      <c r="O88" s="294" t="b">
        <v>0</v>
      </c>
      <c r="P88" s="294" t="b">
        <v>0</v>
      </c>
      <c r="Q88" s="294" t="b">
        <v>0</v>
      </c>
      <c r="R88" s="294" t="b">
        <v>0</v>
      </c>
      <c r="S88" s="294" t="b">
        <v>0</v>
      </c>
      <c r="T88" s="293"/>
      <c r="U88" s="385"/>
      <c r="V88" s="293"/>
      <c r="W88" s="293"/>
      <c r="X88" s="293"/>
      <c r="Y88" s="293"/>
      <c r="Z88" s="293"/>
      <c r="AA88" s="293"/>
      <c r="AB88" s="293"/>
      <c r="AC88" s="293"/>
      <c r="AD88" s="293"/>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c r="BR88" s="112"/>
      <c r="BS88" s="112"/>
      <c r="BT88" s="112"/>
      <c r="BU88" s="112"/>
      <c r="BV88" s="112"/>
      <c r="BW88" s="112"/>
      <c r="BX88" s="112"/>
      <c r="BY88" s="112"/>
      <c r="BZ88" s="112"/>
    </row>
    <row r="89" spans="1:406" s="1" customFormat="1" ht="20" customHeight="1">
      <c r="A89" s="89"/>
      <c r="B89" s="39"/>
      <c r="C89" s="4" t="s">
        <v>124</v>
      </c>
      <c r="D89" s="4"/>
      <c r="E89" s="4"/>
      <c r="F89" s="4"/>
      <c r="G89" s="4"/>
      <c r="H89" s="4"/>
      <c r="I89" s="88"/>
      <c r="J89" s="293"/>
      <c r="K89" s="293" t="str">
        <f t="shared" ref="K89:S89" si="2">IF(K88=TRUE,K87&amp;CHAR(10),"")</f>
        <v/>
      </c>
      <c r="L89" s="293" t="str">
        <f t="shared" si="2"/>
        <v/>
      </c>
      <c r="M89" s="293" t="str">
        <f t="shared" si="2"/>
        <v/>
      </c>
      <c r="N89" s="293" t="str">
        <f t="shared" si="2"/>
        <v/>
      </c>
      <c r="O89" s="293" t="str">
        <f t="shared" si="2"/>
        <v/>
      </c>
      <c r="P89" s="293" t="str">
        <f t="shared" si="2"/>
        <v/>
      </c>
      <c r="Q89" s="293" t="str">
        <f t="shared" si="2"/>
        <v/>
      </c>
      <c r="R89" s="293" t="str">
        <f t="shared" si="2"/>
        <v/>
      </c>
      <c r="S89" s="293" t="str">
        <f t="shared" si="2"/>
        <v/>
      </c>
      <c r="T89" s="293"/>
      <c r="U89" s="385"/>
      <c r="V89" s="293"/>
      <c r="W89" s="293"/>
      <c r="X89" s="293"/>
      <c r="Y89" s="293"/>
      <c r="Z89" s="293"/>
      <c r="AA89" s="293"/>
      <c r="AB89" s="293"/>
      <c r="AC89" s="293"/>
      <c r="AD89" s="293"/>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112"/>
      <c r="BS89" s="112"/>
      <c r="BT89" s="112"/>
      <c r="BU89" s="112"/>
      <c r="BV89" s="112"/>
      <c r="BW89" s="112"/>
      <c r="BX89" s="112"/>
      <c r="BY89" s="112"/>
      <c r="BZ89" s="112"/>
    </row>
    <row r="90" spans="1:406" s="1" customFormat="1" ht="20" customHeight="1">
      <c r="A90" s="89"/>
      <c r="B90" s="40"/>
      <c r="C90" s="4" t="s">
        <v>125</v>
      </c>
      <c r="D90" s="4"/>
      <c r="E90" s="4"/>
      <c r="F90" s="4"/>
      <c r="G90" s="4"/>
      <c r="H90" s="4"/>
      <c r="I90" s="88"/>
      <c r="J90" s="293"/>
      <c r="K90" s="293"/>
      <c r="L90" s="293"/>
      <c r="M90" s="293"/>
      <c r="N90" s="293"/>
      <c r="O90" s="293"/>
      <c r="P90" s="293"/>
      <c r="Q90" s="293"/>
      <c r="R90" s="293"/>
      <c r="S90" s="293"/>
      <c r="T90" s="293"/>
      <c r="U90" s="293"/>
      <c r="V90" s="293"/>
      <c r="W90" s="293"/>
      <c r="X90" s="293"/>
      <c r="Y90" s="293"/>
      <c r="Z90" s="293"/>
      <c r="AA90" s="293"/>
      <c r="AB90" s="293"/>
      <c r="AC90" s="293"/>
      <c r="AD90" s="293"/>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112"/>
      <c r="BX90" s="112"/>
      <c r="BY90" s="112"/>
      <c r="BZ90" s="112"/>
    </row>
    <row r="91" spans="1:406" s="1" customFormat="1" ht="20" customHeight="1">
      <c r="A91" s="89"/>
      <c r="B91" s="40"/>
      <c r="C91" s="4" t="s">
        <v>121</v>
      </c>
      <c r="D91" s="4"/>
      <c r="E91" s="4"/>
      <c r="F91" s="4"/>
      <c r="G91" s="4"/>
      <c r="H91" s="4"/>
      <c r="I91" s="88"/>
      <c r="J91" s="293"/>
      <c r="K91" s="293"/>
      <c r="L91" s="293"/>
      <c r="M91" s="293"/>
      <c r="N91" s="293"/>
      <c r="O91" s="293"/>
      <c r="P91" s="293"/>
      <c r="Q91" s="293"/>
      <c r="R91" s="293"/>
      <c r="S91" s="293"/>
      <c r="T91" s="293"/>
      <c r="U91" s="293"/>
      <c r="V91" s="293"/>
      <c r="W91" s="293"/>
      <c r="X91" s="293"/>
      <c r="Y91" s="293"/>
      <c r="Z91" s="293"/>
      <c r="AA91" s="293"/>
      <c r="AB91" s="293"/>
      <c r="AC91" s="293"/>
      <c r="AD91" s="293"/>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2"/>
      <c r="BR91" s="112"/>
      <c r="BS91" s="112"/>
      <c r="BT91" s="112"/>
      <c r="BU91" s="112"/>
      <c r="BV91" s="112"/>
      <c r="BW91" s="112"/>
      <c r="BX91" s="112"/>
      <c r="BY91" s="112"/>
      <c r="BZ91" s="112"/>
    </row>
    <row r="92" spans="1:406" s="1" customFormat="1" ht="20" customHeight="1">
      <c r="A92" s="89"/>
      <c r="B92" s="39"/>
      <c r="C92" s="4" t="s">
        <v>126</v>
      </c>
      <c r="D92" s="4"/>
      <c r="E92" s="4"/>
      <c r="F92" s="4"/>
      <c r="G92" s="4"/>
      <c r="H92" s="4"/>
      <c r="I92" s="88"/>
      <c r="J92" s="293"/>
      <c r="K92" s="293"/>
      <c r="L92" s="293"/>
      <c r="M92" s="293"/>
      <c r="N92" s="293"/>
      <c r="O92" s="293"/>
      <c r="P92" s="293"/>
      <c r="Q92" s="293"/>
      <c r="R92" s="293"/>
      <c r="S92" s="293"/>
      <c r="T92" s="293"/>
      <c r="U92" s="293"/>
      <c r="V92" s="293"/>
      <c r="W92" s="293"/>
      <c r="X92" s="293"/>
      <c r="Y92" s="293"/>
      <c r="Z92" s="293"/>
      <c r="AA92" s="293"/>
      <c r="AB92" s="293"/>
      <c r="AC92" s="293"/>
      <c r="AD92" s="293"/>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2"/>
      <c r="BR92" s="112"/>
      <c r="BS92" s="112"/>
      <c r="BT92" s="112"/>
      <c r="BU92" s="112"/>
      <c r="BV92" s="112"/>
      <c r="BW92" s="112"/>
      <c r="BX92" s="112"/>
      <c r="BY92" s="112"/>
      <c r="BZ92" s="112"/>
    </row>
    <row r="93" spans="1:406" s="1" customFormat="1" ht="20" customHeight="1">
      <c r="A93" s="89"/>
      <c r="B93" s="40"/>
      <c r="C93" s="4" t="s">
        <v>127</v>
      </c>
      <c r="D93" s="4"/>
      <c r="E93" s="4"/>
      <c r="F93" s="4"/>
      <c r="G93" s="4"/>
      <c r="H93" s="4"/>
      <c r="I93" s="88"/>
      <c r="J93" s="293"/>
      <c r="K93" s="293"/>
      <c r="L93" s="293"/>
      <c r="M93" s="293"/>
      <c r="N93" s="293"/>
      <c r="O93" s="293"/>
      <c r="P93" s="293"/>
      <c r="Q93" s="293"/>
      <c r="R93" s="293"/>
      <c r="S93" s="293"/>
      <c r="T93" s="293"/>
      <c r="U93" s="293"/>
      <c r="V93" s="293"/>
      <c r="W93" s="293"/>
      <c r="X93" s="293"/>
      <c r="Y93" s="293"/>
      <c r="Z93" s="293"/>
      <c r="AA93" s="293"/>
      <c r="AB93" s="293"/>
      <c r="AC93" s="293"/>
      <c r="AD93" s="293"/>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2"/>
      <c r="BR93" s="112"/>
      <c r="BS93" s="112"/>
      <c r="BT93" s="112"/>
      <c r="BU93" s="112"/>
      <c r="BV93" s="112"/>
      <c r="BW93" s="112"/>
      <c r="BX93" s="112"/>
      <c r="BY93" s="112"/>
      <c r="BZ93" s="112"/>
    </row>
    <row r="94" spans="1:406" s="1" customFormat="1" ht="20" customHeight="1">
      <c r="A94" s="89"/>
      <c r="B94" s="40"/>
      <c r="C94" s="4" t="s">
        <v>122</v>
      </c>
      <c r="D94" s="4"/>
      <c r="E94" s="4"/>
      <c r="F94" s="4"/>
      <c r="G94" s="4"/>
      <c r="H94" s="4"/>
      <c r="I94" s="88"/>
      <c r="J94" s="293"/>
      <c r="K94" s="293"/>
      <c r="L94" s="293"/>
      <c r="M94" s="293"/>
      <c r="N94" s="293"/>
      <c r="O94" s="293"/>
      <c r="P94" s="293"/>
      <c r="Q94" s="293"/>
      <c r="R94" s="293"/>
      <c r="S94" s="293"/>
      <c r="T94" s="293"/>
      <c r="U94" s="293"/>
      <c r="V94" s="293"/>
      <c r="W94" s="293"/>
      <c r="X94" s="293"/>
      <c r="Y94" s="293"/>
      <c r="Z94" s="293"/>
      <c r="AA94" s="293"/>
      <c r="AB94" s="293"/>
      <c r="AC94" s="293"/>
      <c r="AD94" s="293"/>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2"/>
      <c r="BR94" s="112"/>
      <c r="BS94" s="112"/>
      <c r="BT94" s="112"/>
      <c r="BU94" s="112"/>
      <c r="BV94" s="112"/>
      <c r="BW94" s="112"/>
      <c r="BX94" s="112"/>
      <c r="BY94" s="112"/>
      <c r="BZ94" s="112"/>
    </row>
    <row r="95" spans="1:406" s="1" customFormat="1" ht="20" customHeight="1">
      <c r="A95" s="89"/>
      <c r="B95" s="41"/>
      <c r="C95" s="4" t="s">
        <v>128</v>
      </c>
      <c r="D95" s="4"/>
      <c r="E95" s="393"/>
      <c r="F95" s="394"/>
      <c r="G95" s="394"/>
      <c r="H95" s="394"/>
      <c r="I95" s="395"/>
      <c r="J95" s="293"/>
      <c r="K95" s="293"/>
      <c r="L95" s="293"/>
      <c r="M95" s="293"/>
      <c r="N95" s="293"/>
      <c r="O95" s="293"/>
      <c r="P95" s="293"/>
      <c r="Q95" s="293"/>
      <c r="R95" s="293"/>
      <c r="S95" s="293"/>
      <c r="T95" s="293"/>
      <c r="U95" s="293"/>
      <c r="V95" s="293"/>
      <c r="W95" s="293"/>
      <c r="X95" s="293"/>
      <c r="Y95" s="293"/>
      <c r="Z95" s="293"/>
      <c r="AA95" s="293"/>
      <c r="AB95" s="293"/>
      <c r="AC95" s="293"/>
      <c r="AD95" s="293"/>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12"/>
      <c r="BU95" s="112"/>
      <c r="BV95" s="112"/>
      <c r="BW95" s="112"/>
      <c r="BX95" s="112"/>
      <c r="BY95" s="112"/>
      <c r="BZ95" s="112"/>
    </row>
    <row r="96" spans="1:406" s="1" customFormat="1" ht="20" customHeight="1">
      <c r="A96" s="89"/>
      <c r="B96" s="4"/>
      <c r="C96" s="4"/>
      <c r="D96" s="4"/>
      <c r="E96" s="396"/>
      <c r="F96" s="397"/>
      <c r="G96" s="397"/>
      <c r="H96" s="397"/>
      <c r="I96" s="398"/>
      <c r="J96" s="293"/>
      <c r="K96" s="293"/>
      <c r="L96" s="293"/>
      <c r="M96" s="293"/>
      <c r="N96" s="293"/>
      <c r="O96" s="293"/>
      <c r="P96" s="293"/>
      <c r="Q96" s="293"/>
      <c r="R96" s="293"/>
      <c r="S96" s="293"/>
      <c r="T96" s="293"/>
      <c r="U96" s="293"/>
      <c r="V96" s="293"/>
      <c r="W96" s="293"/>
      <c r="X96" s="293"/>
      <c r="Y96" s="293"/>
      <c r="Z96" s="293"/>
      <c r="AA96" s="293"/>
      <c r="AB96" s="293"/>
      <c r="AC96" s="293"/>
      <c r="AD96" s="293"/>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2"/>
      <c r="BN96" s="112"/>
      <c r="BO96" s="112"/>
      <c r="BP96" s="112"/>
      <c r="BQ96" s="112"/>
      <c r="BR96" s="112"/>
      <c r="BS96" s="112"/>
      <c r="BT96" s="112"/>
      <c r="BU96" s="112"/>
      <c r="BV96" s="112"/>
      <c r="BW96" s="112"/>
      <c r="BX96" s="112"/>
      <c r="BY96" s="112"/>
      <c r="BZ96" s="112"/>
    </row>
    <row r="97" spans="1:78" s="1" customFormat="1" ht="8" customHeight="1">
      <c r="A97" s="89"/>
      <c r="B97" s="4"/>
      <c r="C97" s="4"/>
      <c r="D97" s="4"/>
      <c r="E97" s="283"/>
      <c r="F97" s="283"/>
      <c r="G97" s="283"/>
      <c r="H97" s="283"/>
      <c r="I97" s="199"/>
      <c r="J97" s="293"/>
      <c r="K97" s="293"/>
      <c r="L97" s="293"/>
      <c r="M97" s="293"/>
      <c r="N97" s="293"/>
      <c r="O97" s="293"/>
      <c r="P97" s="293"/>
      <c r="Q97" s="293"/>
      <c r="R97" s="293"/>
      <c r="S97" s="293"/>
      <c r="T97" s="293"/>
      <c r="U97" s="293"/>
      <c r="V97" s="293"/>
      <c r="W97" s="293"/>
      <c r="X97" s="293"/>
      <c r="Y97" s="293"/>
      <c r="Z97" s="293"/>
      <c r="AA97" s="293"/>
      <c r="AB97" s="293"/>
      <c r="AC97" s="293"/>
      <c r="AD97" s="293"/>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2"/>
      <c r="BQ97" s="112"/>
      <c r="BR97" s="112"/>
      <c r="BS97" s="112"/>
      <c r="BT97" s="112"/>
      <c r="BU97" s="112"/>
      <c r="BV97" s="112"/>
      <c r="BW97" s="112"/>
      <c r="BX97" s="112"/>
      <c r="BY97" s="112"/>
      <c r="BZ97" s="112"/>
    </row>
    <row r="98" spans="1:78" s="1" customFormat="1" ht="20" customHeight="1">
      <c r="A98" s="154" t="s">
        <v>136</v>
      </c>
      <c r="B98" s="4" t="s">
        <v>141</v>
      </c>
      <c r="C98" s="4"/>
      <c r="D98" s="9"/>
      <c r="E98" s="279" t="s">
        <v>143</v>
      </c>
      <c r="F98" s="4"/>
      <c r="G98" s="4"/>
      <c r="H98" s="4"/>
      <c r="I98" s="126"/>
      <c r="J98" s="293" t="str">
        <f>IF(ISBLANK(I98),B98,I98&amp;"-"&amp;B98)</f>
        <v>核酸検査（行政検査）</v>
      </c>
      <c r="K98" s="293" t="str">
        <f>IF(D98=2,J98&amp;CHAR(10),"")</f>
        <v/>
      </c>
      <c r="L98" s="293"/>
      <c r="M98" s="293"/>
      <c r="N98" s="293"/>
      <c r="O98" s="385" t="str">
        <f>K98&amp;K99&amp;K100&amp;K101&amp;K102</f>
        <v/>
      </c>
      <c r="P98" s="385"/>
      <c r="Q98" s="385"/>
      <c r="R98" s="385"/>
      <c r="S98" s="385"/>
      <c r="T98" s="293"/>
      <c r="U98" s="293"/>
      <c r="V98" s="293"/>
      <c r="W98" s="293"/>
      <c r="X98" s="293"/>
      <c r="Y98" s="293"/>
      <c r="Z98" s="293"/>
      <c r="AA98" s="293"/>
      <c r="AB98" s="293"/>
      <c r="AC98" s="293"/>
      <c r="AD98" s="293"/>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2"/>
      <c r="BR98" s="112"/>
      <c r="BS98" s="112"/>
      <c r="BT98" s="112"/>
      <c r="BU98" s="112"/>
      <c r="BV98" s="112"/>
      <c r="BW98" s="112"/>
      <c r="BX98" s="112"/>
      <c r="BY98" s="112"/>
      <c r="BZ98" s="112"/>
    </row>
    <row r="99" spans="1:78" s="1" customFormat="1" ht="20" customHeight="1">
      <c r="A99" s="384" t="s">
        <v>146</v>
      </c>
      <c r="B99" s="4" t="s">
        <v>142</v>
      </c>
      <c r="C99" s="4"/>
      <c r="D99" s="9"/>
      <c r="E99" s="279" t="s">
        <v>143</v>
      </c>
      <c r="F99" s="4"/>
      <c r="G99" s="4"/>
      <c r="H99" s="4"/>
      <c r="I99" s="126"/>
      <c r="J99" s="293" t="str">
        <f>IF(ISBLANK(I99),B99,I99&amp;"-"&amp;B99)</f>
        <v>核酸検査（保険診療）</v>
      </c>
      <c r="K99" s="293" t="str">
        <f>IF(D99=2,J99&amp;CHAR(10),"")</f>
        <v/>
      </c>
      <c r="L99" s="293"/>
      <c r="M99" s="293"/>
      <c r="N99" s="293"/>
      <c r="O99" s="385"/>
      <c r="P99" s="385"/>
      <c r="Q99" s="385"/>
      <c r="R99" s="385"/>
      <c r="S99" s="385"/>
      <c r="T99" s="293"/>
      <c r="U99" s="293"/>
      <c r="V99" s="293"/>
      <c r="W99" s="293"/>
      <c r="X99" s="293"/>
      <c r="Y99" s="293"/>
      <c r="Z99" s="293"/>
      <c r="AA99" s="293"/>
      <c r="AB99" s="293"/>
      <c r="AC99" s="293"/>
      <c r="AD99" s="293"/>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row>
    <row r="100" spans="1:78" s="1" customFormat="1" ht="20" customHeight="1">
      <c r="A100" s="384"/>
      <c r="B100" s="4" t="s">
        <v>140</v>
      </c>
      <c r="C100" s="4"/>
      <c r="D100" s="9"/>
      <c r="E100" s="279" t="s">
        <v>143</v>
      </c>
      <c r="F100" s="4"/>
      <c r="G100" s="4"/>
      <c r="H100" s="4"/>
      <c r="I100" s="126"/>
      <c r="J100" s="293" t="str">
        <f>IF(ISBLANK(I100),B100,I100&amp;"-"&amp;B100)</f>
        <v>核酸検査（上記以外）</v>
      </c>
      <c r="K100" s="293" t="str">
        <f>IF(D100=2,J100&amp;CHAR(10),"")</f>
        <v/>
      </c>
      <c r="L100" s="293"/>
      <c r="M100" s="293"/>
      <c r="N100" s="293"/>
      <c r="O100" s="385"/>
      <c r="P100" s="385"/>
      <c r="Q100" s="385"/>
      <c r="R100" s="385"/>
      <c r="S100" s="385"/>
      <c r="T100" s="293"/>
      <c r="U100" s="293"/>
      <c r="V100" s="293"/>
      <c r="W100" s="293"/>
      <c r="X100" s="293"/>
      <c r="Y100" s="293"/>
      <c r="Z100" s="293"/>
      <c r="AA100" s="293"/>
      <c r="AB100" s="293"/>
      <c r="AC100" s="293"/>
      <c r="AD100" s="293"/>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2"/>
      <c r="BQ100" s="112"/>
      <c r="BR100" s="112"/>
      <c r="BS100" s="112"/>
      <c r="BT100" s="112"/>
      <c r="BU100" s="112"/>
      <c r="BV100" s="112"/>
      <c r="BW100" s="112"/>
      <c r="BX100" s="112"/>
      <c r="BY100" s="112"/>
      <c r="BZ100" s="112"/>
    </row>
    <row r="101" spans="1:78" s="1" customFormat="1" ht="20" customHeight="1">
      <c r="A101" s="89"/>
      <c r="B101" s="4" t="s">
        <v>139</v>
      </c>
      <c r="C101" s="4"/>
      <c r="D101" s="9"/>
      <c r="E101" s="279" t="s">
        <v>143</v>
      </c>
      <c r="F101" s="4"/>
      <c r="G101" s="4"/>
      <c r="H101" s="4"/>
      <c r="I101" s="126"/>
      <c r="J101" s="293" t="str">
        <f>IF(ISBLANK(I101),B101,I101&amp;"-"&amp;B101)</f>
        <v>抗原検査</v>
      </c>
      <c r="K101" s="293" t="str">
        <f>IF(D101=2,J101&amp;CHAR(10),"")</f>
        <v/>
      </c>
      <c r="L101" s="293"/>
      <c r="M101" s="293"/>
      <c r="N101" s="293"/>
      <c r="O101" s="385"/>
      <c r="P101" s="385"/>
      <c r="Q101" s="385"/>
      <c r="R101" s="385"/>
      <c r="S101" s="385"/>
      <c r="T101" s="293"/>
      <c r="U101" s="293"/>
      <c r="V101" s="293"/>
      <c r="W101" s="293"/>
      <c r="X101" s="293"/>
      <c r="Y101" s="293"/>
      <c r="Z101" s="293"/>
      <c r="AA101" s="293"/>
      <c r="AB101" s="293"/>
      <c r="AC101" s="293"/>
      <c r="AD101" s="293"/>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c r="BZ101" s="112"/>
    </row>
    <row r="102" spans="1:78" s="1" customFormat="1" ht="20" customHeight="1">
      <c r="A102" s="89"/>
      <c r="B102" s="4" t="s">
        <v>144</v>
      </c>
      <c r="C102" s="4"/>
      <c r="D102" s="4"/>
      <c r="E102" s="15"/>
      <c r="F102" s="279" t="s">
        <v>145</v>
      </c>
      <c r="G102" s="4"/>
      <c r="H102" s="4"/>
      <c r="I102" s="88"/>
      <c r="J102" s="293" t="s">
        <v>147</v>
      </c>
      <c r="K102" s="293" t="str">
        <f>IF(E102=2,J102,"")</f>
        <v/>
      </c>
      <c r="L102" s="293"/>
      <c r="M102" s="293"/>
      <c r="N102" s="293"/>
      <c r="O102" s="385"/>
      <c r="P102" s="385"/>
      <c r="Q102" s="385"/>
      <c r="R102" s="385"/>
      <c r="S102" s="385"/>
      <c r="T102" s="293"/>
      <c r="U102" s="293"/>
      <c r="V102" s="293"/>
      <c r="W102" s="293"/>
      <c r="X102" s="293"/>
      <c r="Y102" s="293"/>
      <c r="Z102" s="293"/>
      <c r="AA102" s="293"/>
      <c r="AB102" s="293"/>
      <c r="AC102" s="293"/>
      <c r="AD102" s="293"/>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row>
    <row r="103" spans="1:78" s="1" customFormat="1" ht="20" customHeight="1">
      <c r="A103" s="89" t="s">
        <v>149</v>
      </c>
      <c r="B103" s="27" t="s">
        <v>151</v>
      </c>
      <c r="C103" s="17" t="s">
        <v>150</v>
      </c>
      <c r="D103" s="17" t="s">
        <v>152</v>
      </c>
      <c r="E103" s="17"/>
      <c r="F103" s="374" t="s">
        <v>608</v>
      </c>
      <c r="G103" s="4"/>
      <c r="H103" s="4"/>
      <c r="I103" s="88"/>
      <c r="J103" s="294">
        <v>0</v>
      </c>
      <c r="K103" s="293"/>
      <c r="L103" s="293"/>
      <c r="M103" s="293"/>
      <c r="N103" s="293"/>
      <c r="O103" s="385"/>
      <c r="P103" s="385"/>
      <c r="Q103" s="385"/>
      <c r="R103" s="385"/>
      <c r="S103" s="385"/>
      <c r="T103" s="293"/>
      <c r="U103" s="293"/>
      <c r="V103" s="293"/>
      <c r="W103" s="293"/>
      <c r="X103" s="293"/>
      <c r="Y103" s="293"/>
      <c r="Z103" s="293"/>
      <c r="AA103" s="293"/>
      <c r="AB103" s="293"/>
      <c r="AC103" s="293"/>
      <c r="AD103" s="293"/>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2"/>
      <c r="BL103" s="112"/>
      <c r="BM103" s="112"/>
      <c r="BN103" s="112"/>
      <c r="BO103" s="112"/>
      <c r="BP103" s="112"/>
      <c r="BQ103" s="112"/>
      <c r="BR103" s="112"/>
      <c r="BS103" s="112"/>
      <c r="BT103" s="112"/>
      <c r="BU103" s="112"/>
      <c r="BV103" s="112"/>
      <c r="BW103" s="112"/>
      <c r="BX103" s="112"/>
      <c r="BY103" s="112"/>
      <c r="BZ103" s="112"/>
    </row>
    <row r="104" spans="1:78" s="1" customFormat="1" ht="20" customHeight="1">
      <c r="A104" s="89"/>
      <c r="B104" s="4"/>
      <c r="C104" s="35"/>
      <c r="D104" s="22" t="s">
        <v>156</v>
      </c>
      <c r="E104" s="22"/>
      <c r="F104" s="284" t="s">
        <v>157</v>
      </c>
      <c r="G104" s="9"/>
      <c r="H104" s="4" t="s">
        <v>159</v>
      </c>
      <c r="I104" s="88"/>
      <c r="J104" s="293">
        <v>0</v>
      </c>
      <c r="K104" s="293" t="e" cm="1">
        <f t="array" ref="K104">_xlfn.IFS(J103=1,"",J103=2,J105,J103=3,J105,J103=4,J106,J103=5,J106,J103=6,J106)</f>
        <v>#N/A</v>
      </c>
      <c r="L104" s="293" t="e">
        <f>J104 &amp; IF(K104="","",", "&amp;K104)</f>
        <v>#N/A</v>
      </c>
      <c r="M104" s="293"/>
      <c r="N104" s="293"/>
      <c r="O104" s="293"/>
      <c r="P104" s="293"/>
      <c r="Q104" s="293"/>
      <c r="R104" s="293"/>
      <c r="S104" s="293"/>
      <c r="T104" s="293"/>
      <c r="U104" s="293"/>
      <c r="V104" s="293"/>
      <c r="W104" s="293"/>
      <c r="X104" s="293"/>
      <c r="Y104" s="293"/>
      <c r="Z104" s="293"/>
      <c r="AA104" s="293"/>
      <c r="AB104" s="293"/>
      <c r="AC104" s="293"/>
      <c r="AD104" s="293"/>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2"/>
      <c r="BL104" s="112"/>
      <c r="BM104" s="112"/>
      <c r="BN104" s="112"/>
      <c r="BO104" s="112"/>
      <c r="BP104" s="112"/>
      <c r="BQ104" s="112"/>
      <c r="BR104" s="112"/>
      <c r="BS104" s="112"/>
      <c r="BT104" s="112"/>
      <c r="BU104" s="112"/>
      <c r="BV104" s="112"/>
      <c r="BW104" s="112"/>
      <c r="BX104" s="112"/>
      <c r="BY104" s="112"/>
      <c r="BZ104" s="112"/>
    </row>
    <row r="105" spans="1:78" s="1" customFormat="1" ht="20" customHeight="1">
      <c r="A105" s="89"/>
      <c r="B105" s="4"/>
      <c r="C105" s="35"/>
      <c r="D105" s="22" t="s">
        <v>153</v>
      </c>
      <c r="E105" s="22"/>
      <c r="F105" s="284"/>
      <c r="G105" s="4"/>
      <c r="H105" s="4"/>
      <c r="I105" s="88"/>
      <c r="J105" s="293" t="str">
        <f>IF(ISBLANK(G104),"",G104&amp;H104&amp;" FiO2")</f>
        <v/>
      </c>
      <c r="K105" s="293" t="e" cm="1">
        <f t="array" ref="K105">_xlfn.IFS(J103=1,"",J103=2,G104,J103=3,G104,J103=4,G106,J103=5,G106,J103=6,G106)</f>
        <v>#N/A</v>
      </c>
      <c r="L105" s="293"/>
      <c r="M105" s="293"/>
      <c r="N105" s="293"/>
      <c r="O105" s="293"/>
      <c r="P105" s="293"/>
      <c r="Q105" s="293"/>
      <c r="R105" s="293"/>
      <c r="S105" s="293"/>
      <c r="T105" s="293"/>
      <c r="U105" s="293"/>
      <c r="V105" s="293"/>
      <c r="W105" s="293"/>
      <c r="X105" s="293"/>
      <c r="Y105" s="293"/>
      <c r="Z105" s="293"/>
      <c r="AA105" s="293"/>
      <c r="AB105" s="293"/>
      <c r="AC105" s="293"/>
      <c r="AD105" s="293"/>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BY105" s="112"/>
      <c r="BZ105" s="112"/>
    </row>
    <row r="106" spans="1:78" s="2" customFormat="1" ht="20" customHeight="1">
      <c r="A106" s="152"/>
      <c r="B106" s="264"/>
      <c r="C106" s="69"/>
      <c r="D106" s="22" t="s">
        <v>154</v>
      </c>
      <c r="E106" s="265"/>
      <c r="F106" s="284" t="s">
        <v>158</v>
      </c>
      <c r="G106" s="9"/>
      <c r="H106" s="4" t="s">
        <v>160</v>
      </c>
      <c r="I106" s="150"/>
      <c r="J106" s="293" t="str">
        <f>IF(ISBLANK(G106),"",G106&amp;H106)</f>
        <v/>
      </c>
      <c r="K106" s="291"/>
      <c r="L106" s="291"/>
      <c r="M106" s="291"/>
      <c r="N106" s="291"/>
      <c r="O106" s="291"/>
      <c r="P106" s="291"/>
      <c r="Q106" s="291"/>
      <c r="R106" s="291"/>
      <c r="S106" s="291"/>
      <c r="T106" s="291"/>
      <c r="U106" s="291"/>
      <c r="V106" s="291"/>
      <c r="W106" s="291"/>
      <c r="X106" s="291"/>
      <c r="Y106" s="291"/>
      <c r="Z106" s="291"/>
      <c r="AA106" s="291"/>
      <c r="AB106" s="291"/>
      <c r="AC106" s="291"/>
      <c r="AD106" s="291"/>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c r="BY106" s="155"/>
      <c r="BZ106" s="155"/>
    </row>
    <row r="107" spans="1:78" s="2" customFormat="1" ht="20" customHeight="1">
      <c r="A107" s="152"/>
      <c r="B107" s="264"/>
      <c r="C107" s="267"/>
      <c r="D107" s="20" t="s">
        <v>155</v>
      </c>
      <c r="E107" s="268"/>
      <c r="F107" s="264"/>
      <c r="G107" s="264"/>
      <c r="H107" s="264"/>
      <c r="I107" s="150"/>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155"/>
      <c r="BJ107" s="155"/>
      <c r="BK107" s="155"/>
      <c r="BL107" s="155"/>
      <c r="BM107" s="155"/>
      <c r="BN107" s="155"/>
      <c r="BO107" s="155"/>
      <c r="BP107" s="155"/>
      <c r="BQ107" s="155"/>
      <c r="BR107" s="155"/>
      <c r="BS107" s="155"/>
      <c r="BT107" s="155"/>
      <c r="BU107" s="155"/>
      <c r="BV107" s="155"/>
      <c r="BW107" s="155"/>
      <c r="BX107" s="155"/>
      <c r="BY107" s="155"/>
      <c r="BZ107" s="155"/>
    </row>
    <row r="108" spans="1:78" s="156" customFormat="1" ht="20" customHeight="1">
      <c r="A108" s="95" t="s">
        <v>594</v>
      </c>
      <c r="B108" s="266"/>
      <c r="C108" s="266"/>
      <c r="D108" s="266"/>
      <c r="E108" s="266"/>
      <c r="F108" s="266"/>
      <c r="G108" s="266"/>
      <c r="H108" s="266"/>
      <c r="I108" s="285"/>
      <c r="J108" s="292"/>
      <c r="K108" s="292"/>
      <c r="L108" s="292"/>
      <c r="M108" s="292"/>
      <c r="N108" s="292"/>
      <c r="O108" s="292"/>
      <c r="P108" s="292"/>
      <c r="Q108" s="292"/>
      <c r="R108" s="292"/>
      <c r="S108" s="292"/>
      <c r="T108" s="292"/>
      <c r="U108" s="292"/>
      <c r="V108" s="292"/>
      <c r="W108" s="292"/>
      <c r="X108" s="292"/>
      <c r="Y108" s="292"/>
      <c r="Z108" s="292"/>
      <c r="AA108" s="292"/>
      <c r="AB108" s="292"/>
      <c r="AC108" s="292"/>
      <c r="AD108" s="292"/>
    </row>
    <row r="109" spans="1:78" s="156" customFormat="1" ht="20" customHeight="1">
      <c r="A109" s="95" t="s">
        <v>556</v>
      </c>
      <c r="B109" s="341"/>
      <c r="C109" s="342"/>
      <c r="D109" s="342"/>
      <c r="E109" s="342"/>
      <c r="F109" s="342"/>
      <c r="G109" s="342"/>
      <c r="H109" s="343"/>
      <c r="I109" s="376" t="s">
        <v>609</v>
      </c>
      <c r="J109" s="339">
        <v>0</v>
      </c>
      <c r="K109" s="292"/>
      <c r="L109" s="292"/>
      <c r="M109" s="292"/>
      <c r="N109" s="292"/>
      <c r="O109" s="292"/>
      <c r="P109" s="292"/>
      <c r="Q109" s="292"/>
      <c r="R109" s="292"/>
      <c r="S109" s="292"/>
      <c r="T109" s="292"/>
      <c r="U109" s="292"/>
      <c r="V109" s="292"/>
      <c r="W109" s="292"/>
      <c r="X109" s="292"/>
      <c r="Y109" s="292"/>
      <c r="Z109" s="292"/>
      <c r="AA109" s="292"/>
      <c r="AB109" s="292"/>
      <c r="AC109" s="292"/>
      <c r="AD109" s="292"/>
    </row>
    <row r="110" spans="1:78" s="156" customFormat="1" ht="20" customHeight="1">
      <c r="A110" s="391" t="s">
        <v>590</v>
      </c>
      <c r="B110" s="344"/>
      <c r="C110" s="345"/>
      <c r="D110" s="345"/>
      <c r="E110" s="345"/>
      <c r="F110" s="345"/>
      <c r="G110" s="345"/>
      <c r="H110" s="346"/>
      <c r="I110" s="376" t="s">
        <v>611</v>
      </c>
      <c r="J110" s="292">
        <f>C114</f>
        <v>0</v>
      </c>
      <c r="K110" s="292"/>
      <c r="L110" s="292"/>
      <c r="M110" s="292"/>
      <c r="N110" s="292"/>
      <c r="O110" s="292"/>
      <c r="P110" s="292"/>
      <c r="Q110" s="292"/>
      <c r="R110" s="292"/>
      <c r="S110" s="292"/>
      <c r="T110" s="292"/>
      <c r="U110" s="292"/>
      <c r="V110" s="292"/>
      <c r="W110" s="292"/>
      <c r="X110" s="292"/>
      <c r="Y110" s="292"/>
      <c r="Z110" s="292"/>
      <c r="AA110" s="292"/>
      <c r="AB110" s="292"/>
      <c r="AC110" s="292"/>
      <c r="AD110" s="292"/>
    </row>
    <row r="111" spans="1:78" s="156" customFormat="1" ht="20" customHeight="1">
      <c r="A111" s="392"/>
      <c r="B111" s="344"/>
      <c r="C111" s="345"/>
      <c r="D111" s="345"/>
      <c r="E111" s="345"/>
      <c r="F111" s="345"/>
      <c r="G111" s="345"/>
      <c r="H111" s="346"/>
      <c r="I111" s="376" t="s">
        <v>610</v>
      </c>
      <c r="J111" s="292"/>
      <c r="K111" s="292"/>
      <c r="L111" s="292"/>
      <c r="M111" s="292"/>
      <c r="N111" s="292"/>
      <c r="O111" s="292"/>
      <c r="P111" s="292"/>
      <c r="Q111" s="292"/>
      <c r="R111" s="292"/>
      <c r="S111" s="292"/>
      <c r="T111" s="292"/>
      <c r="U111" s="292"/>
      <c r="V111" s="292"/>
      <c r="W111" s="292"/>
      <c r="X111" s="292"/>
      <c r="Y111" s="292"/>
      <c r="Z111" s="292"/>
      <c r="AA111" s="292"/>
      <c r="AB111" s="292"/>
      <c r="AC111" s="292"/>
      <c r="AD111" s="292"/>
    </row>
    <row r="112" spans="1:78" s="156" customFormat="1" ht="14" customHeight="1">
      <c r="A112" s="392"/>
      <c r="B112" s="347"/>
      <c r="C112" s="348"/>
      <c r="D112" s="348"/>
      <c r="E112" s="348"/>
      <c r="F112" s="348"/>
      <c r="G112" s="348"/>
      <c r="H112" s="349"/>
      <c r="I112" s="285"/>
      <c r="J112" s="292"/>
      <c r="K112" s="292"/>
      <c r="L112" s="292"/>
      <c r="M112" s="292"/>
      <c r="N112" s="292"/>
      <c r="O112" s="292"/>
      <c r="P112" s="292"/>
      <c r="Q112" s="292"/>
      <c r="R112" s="292"/>
      <c r="S112" s="292"/>
      <c r="T112" s="292"/>
      <c r="U112" s="292"/>
      <c r="V112" s="292"/>
      <c r="W112" s="292"/>
      <c r="X112" s="292"/>
      <c r="Y112" s="292"/>
      <c r="Z112" s="292"/>
      <c r="AA112" s="292"/>
      <c r="AB112" s="292"/>
      <c r="AC112" s="292"/>
      <c r="AD112" s="292"/>
    </row>
    <row r="113" spans="1:30" s="156" customFormat="1" ht="47" customHeight="1">
      <c r="A113" s="392"/>
      <c r="B113" s="389" t="s">
        <v>589</v>
      </c>
      <c r="C113" s="390"/>
      <c r="D113" s="373"/>
      <c r="E113" s="48" t="s">
        <v>586</v>
      </c>
      <c r="F113" s="373"/>
      <c r="G113" s="48" t="s">
        <v>587</v>
      </c>
      <c r="H113" s="373"/>
      <c r="I113" s="350" t="s">
        <v>588</v>
      </c>
      <c r="J113" s="292"/>
      <c r="K113" s="292"/>
      <c r="L113" s="292"/>
      <c r="M113" s="292"/>
      <c r="N113" s="292"/>
      <c r="O113" s="292"/>
      <c r="P113" s="292"/>
      <c r="Q113" s="292"/>
      <c r="R113" s="292"/>
      <c r="S113" s="292"/>
      <c r="T113" s="292"/>
      <c r="U113" s="292"/>
      <c r="V113" s="292"/>
      <c r="W113" s="292"/>
      <c r="X113" s="292"/>
      <c r="Y113" s="292"/>
      <c r="Z113" s="292"/>
      <c r="AA113" s="292"/>
      <c r="AB113" s="292"/>
      <c r="AC113" s="292"/>
      <c r="AD113" s="292"/>
    </row>
    <row r="114" spans="1:30" s="156" customFormat="1" ht="71" customHeight="1" thickBot="1">
      <c r="A114" s="286"/>
      <c r="B114" s="287" t="s">
        <v>557</v>
      </c>
      <c r="C114" s="381"/>
      <c r="D114" s="382"/>
      <c r="E114" s="382"/>
      <c r="F114" s="382"/>
      <c r="G114" s="382"/>
      <c r="H114" s="383"/>
      <c r="I114" s="288"/>
      <c r="J114" s="292"/>
      <c r="K114" s="292"/>
      <c r="L114" s="292"/>
      <c r="M114" s="292"/>
      <c r="N114" s="292"/>
      <c r="O114" s="292"/>
      <c r="P114" s="292"/>
      <c r="Q114" s="292"/>
      <c r="R114" s="292"/>
      <c r="S114" s="292"/>
      <c r="T114" s="292"/>
      <c r="U114" s="292"/>
      <c r="V114" s="292"/>
      <c r="W114" s="292"/>
      <c r="X114" s="292"/>
      <c r="Y114" s="292"/>
      <c r="Z114" s="292"/>
      <c r="AA114" s="292"/>
      <c r="AB114" s="292"/>
      <c r="AC114" s="292"/>
      <c r="AD114" s="292"/>
    </row>
    <row r="115" spans="1:30" s="156" customFormat="1">
      <c r="A115" s="262"/>
      <c r="B115" s="262"/>
      <c r="C115" s="262"/>
      <c r="D115" s="262"/>
      <c r="E115" s="262"/>
      <c r="F115" s="262"/>
      <c r="G115" s="262"/>
      <c r="H115" s="262"/>
      <c r="I115" s="262"/>
      <c r="J115" s="292"/>
      <c r="K115" s="292"/>
      <c r="L115" s="292"/>
      <c r="M115" s="292"/>
      <c r="N115" s="292"/>
      <c r="O115" s="292"/>
      <c r="P115" s="292"/>
      <c r="Q115" s="292"/>
      <c r="R115" s="292"/>
      <c r="S115" s="292"/>
      <c r="T115" s="292"/>
      <c r="U115" s="292"/>
      <c r="V115" s="292"/>
      <c r="W115" s="292"/>
      <c r="X115" s="292"/>
      <c r="Y115" s="292"/>
      <c r="Z115" s="292"/>
      <c r="AA115" s="292"/>
      <c r="AB115" s="292"/>
      <c r="AC115" s="292"/>
      <c r="AD115" s="292"/>
    </row>
    <row r="116" spans="1:30" s="156" customFormat="1">
      <c r="A116" s="262"/>
      <c r="B116" s="262"/>
      <c r="C116" s="262"/>
      <c r="D116" s="262"/>
      <c r="E116" s="262"/>
      <c r="F116" s="262"/>
      <c r="G116" s="262"/>
      <c r="H116" s="262"/>
      <c r="I116" s="262"/>
      <c r="J116" s="292"/>
      <c r="K116" s="292"/>
      <c r="L116" s="292"/>
      <c r="M116" s="292"/>
      <c r="N116" s="292"/>
      <c r="O116" s="292"/>
      <c r="P116" s="292"/>
      <c r="Q116" s="292"/>
      <c r="R116" s="292"/>
      <c r="S116" s="292"/>
      <c r="T116" s="292"/>
      <c r="U116" s="292"/>
      <c r="V116" s="292"/>
      <c r="W116" s="292"/>
      <c r="X116" s="292"/>
      <c r="Y116" s="292"/>
      <c r="Z116" s="292"/>
      <c r="AA116" s="292"/>
      <c r="AB116" s="292"/>
      <c r="AC116" s="292"/>
      <c r="AD116" s="292"/>
    </row>
    <row r="117" spans="1:30" s="156" customFormat="1">
      <c r="A117" s="262"/>
      <c r="B117" s="262"/>
      <c r="C117" s="262"/>
      <c r="D117" s="262"/>
      <c r="E117" s="262"/>
      <c r="F117" s="262"/>
      <c r="G117" s="262"/>
      <c r="H117" s="262"/>
      <c r="I117" s="262"/>
      <c r="J117" s="292"/>
      <c r="K117" s="292"/>
      <c r="L117" s="292"/>
      <c r="M117" s="292"/>
      <c r="N117" s="292"/>
      <c r="O117" s="292"/>
      <c r="P117" s="292"/>
      <c r="Q117" s="292"/>
      <c r="R117" s="292"/>
      <c r="S117" s="292"/>
      <c r="T117" s="292"/>
      <c r="U117" s="292"/>
      <c r="V117" s="292"/>
      <c r="W117" s="292"/>
      <c r="X117" s="292"/>
      <c r="Y117" s="292"/>
      <c r="Z117" s="292"/>
      <c r="AA117" s="292"/>
      <c r="AB117" s="292"/>
      <c r="AC117" s="292"/>
      <c r="AD117" s="292"/>
    </row>
    <row r="118" spans="1:30" s="156" customFormat="1">
      <c r="A118" s="262"/>
      <c r="B118" s="262"/>
      <c r="C118" s="262"/>
      <c r="D118" s="262"/>
      <c r="E118" s="262"/>
      <c r="F118" s="262"/>
      <c r="G118" s="262"/>
      <c r="H118" s="262"/>
      <c r="I118" s="262"/>
      <c r="J118" s="292"/>
      <c r="K118" s="292"/>
      <c r="L118" s="292"/>
      <c r="M118" s="292"/>
      <c r="N118" s="292"/>
      <c r="O118" s="292"/>
      <c r="P118" s="292"/>
      <c r="Q118" s="292"/>
      <c r="R118" s="292"/>
      <c r="S118" s="292"/>
      <c r="T118" s="292"/>
      <c r="U118" s="292"/>
      <c r="V118" s="292"/>
      <c r="W118" s="292"/>
      <c r="X118" s="292"/>
      <c r="Y118" s="292"/>
      <c r="Z118" s="292"/>
      <c r="AA118" s="292"/>
      <c r="AB118" s="292"/>
      <c r="AC118" s="292"/>
      <c r="AD118" s="292"/>
    </row>
    <row r="119" spans="1:30" s="156" customFormat="1">
      <c r="J119" s="292"/>
      <c r="K119" s="292"/>
      <c r="L119" s="292"/>
      <c r="M119" s="292"/>
      <c r="N119" s="292"/>
      <c r="O119" s="292"/>
      <c r="P119" s="292"/>
      <c r="Q119" s="292"/>
      <c r="R119" s="292"/>
      <c r="S119" s="292"/>
      <c r="T119" s="292"/>
      <c r="U119" s="292"/>
      <c r="V119" s="292"/>
      <c r="W119" s="292"/>
      <c r="X119" s="292"/>
      <c r="Y119" s="292"/>
      <c r="Z119" s="292"/>
      <c r="AA119" s="292"/>
      <c r="AB119" s="292"/>
      <c r="AC119" s="292"/>
      <c r="AD119" s="292"/>
    </row>
    <row r="120" spans="1:30" s="156" customFormat="1">
      <c r="J120" s="292"/>
      <c r="K120" s="292"/>
      <c r="L120" s="292"/>
      <c r="M120" s="292"/>
      <c r="N120" s="292"/>
      <c r="O120" s="292"/>
      <c r="P120" s="292"/>
      <c r="Q120" s="292"/>
      <c r="R120" s="292"/>
      <c r="S120" s="292"/>
      <c r="T120" s="292"/>
      <c r="U120" s="292"/>
      <c r="V120" s="292"/>
      <c r="W120" s="292"/>
      <c r="X120" s="292"/>
      <c r="Y120" s="292"/>
      <c r="Z120" s="292"/>
      <c r="AA120" s="292"/>
      <c r="AB120" s="292"/>
      <c r="AC120" s="292"/>
      <c r="AD120" s="292"/>
    </row>
    <row r="121" spans="1:30" s="156" customFormat="1">
      <c r="J121" s="292"/>
      <c r="K121" s="292"/>
      <c r="L121" s="292"/>
      <c r="M121" s="292"/>
      <c r="N121" s="292"/>
      <c r="O121" s="292"/>
      <c r="P121" s="292"/>
      <c r="Q121" s="292"/>
      <c r="R121" s="292"/>
      <c r="S121" s="292"/>
      <c r="T121" s="292"/>
      <c r="U121" s="292"/>
      <c r="V121" s="292"/>
      <c r="W121" s="292"/>
      <c r="X121" s="292"/>
      <c r="Y121" s="292"/>
      <c r="Z121" s="292"/>
      <c r="AA121" s="292"/>
      <c r="AB121" s="292"/>
      <c r="AC121" s="292"/>
      <c r="AD121" s="292"/>
    </row>
    <row r="122" spans="1:30" s="156" customFormat="1">
      <c r="J122" s="292"/>
      <c r="K122" s="292"/>
      <c r="L122" s="292"/>
      <c r="M122" s="292"/>
      <c r="N122" s="292"/>
      <c r="O122" s="292"/>
      <c r="P122" s="292"/>
      <c r="Q122" s="292"/>
      <c r="R122" s="292"/>
      <c r="S122" s="292"/>
      <c r="T122" s="292"/>
      <c r="U122" s="292"/>
      <c r="V122" s="292"/>
      <c r="W122" s="292"/>
      <c r="X122" s="292"/>
      <c r="Y122" s="292"/>
      <c r="Z122" s="292"/>
      <c r="AA122" s="292"/>
      <c r="AB122" s="292"/>
      <c r="AC122" s="292"/>
      <c r="AD122" s="292"/>
    </row>
    <row r="123" spans="1:30" s="156" customFormat="1">
      <c r="J123" s="292"/>
      <c r="K123" s="292"/>
      <c r="L123" s="292"/>
      <c r="M123" s="292"/>
      <c r="N123" s="292"/>
      <c r="O123" s="292"/>
      <c r="P123" s="292"/>
      <c r="Q123" s="292"/>
      <c r="R123" s="292"/>
      <c r="S123" s="292"/>
      <c r="T123" s="292"/>
      <c r="U123" s="292"/>
      <c r="V123" s="292"/>
      <c r="W123" s="292"/>
      <c r="X123" s="292"/>
      <c r="Y123" s="292"/>
      <c r="Z123" s="292"/>
      <c r="AA123" s="292"/>
      <c r="AB123" s="292"/>
      <c r="AC123" s="292"/>
      <c r="AD123" s="292"/>
    </row>
    <row r="124" spans="1:30" s="156" customFormat="1">
      <c r="J124" s="292"/>
      <c r="K124" s="292"/>
      <c r="L124" s="292"/>
      <c r="M124" s="292"/>
      <c r="N124" s="292"/>
      <c r="O124" s="292"/>
      <c r="P124" s="292"/>
      <c r="Q124" s="292"/>
      <c r="R124" s="292"/>
      <c r="S124" s="292"/>
      <c r="T124" s="292"/>
      <c r="U124" s="292"/>
      <c r="V124" s="292"/>
      <c r="W124" s="292"/>
      <c r="X124" s="292"/>
      <c r="Y124" s="292"/>
      <c r="Z124" s="292"/>
      <c r="AA124" s="292"/>
      <c r="AB124" s="292"/>
      <c r="AC124" s="292"/>
      <c r="AD124" s="292"/>
    </row>
    <row r="125" spans="1:30" s="156" customFormat="1">
      <c r="J125" s="292"/>
      <c r="K125" s="292"/>
      <c r="L125" s="292"/>
      <c r="M125" s="292"/>
      <c r="N125" s="292"/>
      <c r="O125" s="292"/>
      <c r="P125" s="292"/>
      <c r="Q125" s="292"/>
      <c r="R125" s="292"/>
      <c r="S125" s="292"/>
      <c r="T125" s="292"/>
      <c r="U125" s="292"/>
      <c r="V125" s="292"/>
      <c r="W125" s="292"/>
      <c r="X125" s="292"/>
      <c r="Y125" s="292"/>
      <c r="Z125" s="292"/>
      <c r="AA125" s="292"/>
      <c r="AB125" s="292"/>
      <c r="AC125" s="292"/>
      <c r="AD125" s="292"/>
    </row>
    <row r="126" spans="1:30" s="156" customFormat="1">
      <c r="J126" s="292"/>
      <c r="K126" s="292"/>
      <c r="L126" s="292"/>
      <c r="M126" s="292"/>
      <c r="N126" s="292"/>
      <c r="O126" s="292"/>
      <c r="P126" s="292"/>
      <c r="Q126" s="292"/>
      <c r="R126" s="292"/>
      <c r="S126" s="292"/>
      <c r="T126" s="292"/>
      <c r="U126" s="292"/>
      <c r="V126" s="292"/>
      <c r="W126" s="292"/>
      <c r="X126" s="292"/>
      <c r="Y126" s="292"/>
      <c r="Z126" s="292"/>
      <c r="AA126" s="292"/>
      <c r="AB126" s="292"/>
      <c r="AC126" s="292"/>
      <c r="AD126" s="292"/>
    </row>
    <row r="127" spans="1:30" s="156" customFormat="1">
      <c r="J127" s="292"/>
      <c r="K127" s="292"/>
      <c r="L127" s="292"/>
      <c r="M127" s="292"/>
      <c r="N127" s="292"/>
      <c r="O127" s="292"/>
      <c r="P127" s="292"/>
      <c r="Q127" s="292"/>
      <c r="R127" s="292"/>
      <c r="S127" s="292"/>
      <c r="T127" s="292"/>
      <c r="U127" s="292"/>
      <c r="V127" s="292"/>
      <c r="W127" s="292"/>
      <c r="X127" s="292"/>
      <c r="Y127" s="292"/>
      <c r="Z127" s="292"/>
      <c r="AA127" s="292"/>
      <c r="AB127" s="292"/>
      <c r="AC127" s="292"/>
      <c r="AD127" s="292"/>
    </row>
    <row r="128" spans="1:30" s="156" customFormat="1">
      <c r="J128" s="292"/>
      <c r="K128" s="292"/>
      <c r="L128" s="292"/>
      <c r="M128" s="292"/>
      <c r="N128" s="292"/>
      <c r="O128" s="292"/>
      <c r="P128" s="292"/>
      <c r="Q128" s="292"/>
      <c r="R128" s="292"/>
      <c r="S128" s="292"/>
      <c r="T128" s="292"/>
      <c r="U128" s="292"/>
      <c r="V128" s="292"/>
      <c r="W128" s="292"/>
      <c r="X128" s="292"/>
      <c r="Y128" s="292"/>
      <c r="Z128" s="292"/>
      <c r="AA128" s="292"/>
      <c r="AB128" s="292"/>
      <c r="AC128" s="292"/>
      <c r="AD128" s="292"/>
    </row>
    <row r="129" spans="10:30" s="156" customFormat="1">
      <c r="J129" s="292"/>
      <c r="K129" s="292"/>
      <c r="L129" s="292"/>
      <c r="M129" s="292"/>
      <c r="N129" s="292"/>
      <c r="O129" s="292"/>
      <c r="P129" s="292"/>
      <c r="Q129" s="292"/>
      <c r="R129" s="292"/>
      <c r="S129" s="292"/>
      <c r="T129" s="292"/>
      <c r="U129" s="292"/>
      <c r="V129" s="292"/>
      <c r="W129" s="292"/>
      <c r="X129" s="292"/>
      <c r="Y129" s="292"/>
      <c r="Z129" s="292"/>
      <c r="AA129" s="292"/>
      <c r="AB129" s="292"/>
      <c r="AC129" s="292"/>
      <c r="AD129" s="292"/>
    </row>
    <row r="130" spans="10:30" s="156" customFormat="1">
      <c r="J130" s="292"/>
      <c r="K130" s="292"/>
      <c r="L130" s="292"/>
      <c r="M130" s="292"/>
      <c r="N130" s="292"/>
      <c r="O130" s="292"/>
      <c r="P130" s="292"/>
      <c r="Q130" s="292"/>
      <c r="R130" s="292"/>
      <c r="S130" s="292"/>
      <c r="T130" s="292"/>
      <c r="U130" s="292"/>
      <c r="V130" s="292"/>
      <c r="W130" s="292"/>
      <c r="X130" s="292"/>
      <c r="Y130" s="292"/>
      <c r="Z130" s="292"/>
      <c r="AA130" s="292"/>
      <c r="AB130" s="292"/>
      <c r="AC130" s="292"/>
      <c r="AD130" s="292"/>
    </row>
    <row r="131" spans="10:30" s="156" customFormat="1">
      <c r="J131" s="292"/>
      <c r="K131" s="292"/>
      <c r="L131" s="292"/>
      <c r="M131" s="292"/>
      <c r="N131" s="292"/>
      <c r="O131" s="292"/>
      <c r="P131" s="292"/>
      <c r="Q131" s="292"/>
      <c r="R131" s="292"/>
      <c r="S131" s="292"/>
      <c r="T131" s="292"/>
      <c r="U131" s="292"/>
      <c r="V131" s="292"/>
      <c r="W131" s="292"/>
      <c r="X131" s="292"/>
      <c r="Y131" s="292"/>
      <c r="Z131" s="292"/>
      <c r="AA131" s="292"/>
      <c r="AB131" s="292"/>
      <c r="AC131" s="292"/>
      <c r="AD131" s="292"/>
    </row>
    <row r="132" spans="10:30" s="156" customFormat="1">
      <c r="J132" s="292"/>
      <c r="K132" s="292"/>
      <c r="L132" s="292"/>
      <c r="M132" s="292"/>
      <c r="N132" s="292"/>
      <c r="O132" s="292"/>
      <c r="P132" s="292"/>
      <c r="Q132" s="292"/>
      <c r="R132" s="292"/>
      <c r="S132" s="292"/>
      <c r="T132" s="292"/>
      <c r="U132" s="292"/>
      <c r="V132" s="292"/>
      <c r="W132" s="292"/>
      <c r="X132" s="292"/>
      <c r="Y132" s="292"/>
      <c r="Z132" s="292"/>
      <c r="AA132" s="292"/>
      <c r="AB132" s="292"/>
      <c r="AC132" s="292"/>
      <c r="AD132" s="292"/>
    </row>
    <row r="133" spans="10:30" s="156" customFormat="1">
      <c r="J133" s="292"/>
      <c r="K133" s="292"/>
      <c r="L133" s="292"/>
      <c r="M133" s="292"/>
      <c r="N133" s="292"/>
      <c r="O133" s="292"/>
      <c r="P133" s="292"/>
      <c r="Q133" s="292"/>
      <c r="R133" s="292"/>
      <c r="S133" s="292"/>
      <c r="T133" s="292"/>
      <c r="U133" s="292"/>
      <c r="V133" s="292"/>
      <c r="W133" s="292"/>
      <c r="X133" s="292"/>
      <c r="Y133" s="292"/>
      <c r="Z133" s="292"/>
      <c r="AA133" s="292"/>
      <c r="AB133" s="292"/>
      <c r="AC133" s="292"/>
      <c r="AD133" s="292"/>
    </row>
    <row r="134" spans="10:30" s="156" customFormat="1">
      <c r="J134" s="292"/>
      <c r="K134" s="292"/>
      <c r="L134" s="292"/>
      <c r="M134" s="292"/>
      <c r="N134" s="292"/>
      <c r="O134" s="292"/>
      <c r="P134" s="292"/>
      <c r="Q134" s="292"/>
      <c r="R134" s="292"/>
      <c r="S134" s="292"/>
      <c r="T134" s="292"/>
      <c r="U134" s="292"/>
      <c r="V134" s="292"/>
      <c r="W134" s="292"/>
      <c r="X134" s="292"/>
      <c r="Y134" s="292"/>
      <c r="Z134" s="292"/>
      <c r="AA134" s="292"/>
      <c r="AB134" s="292"/>
      <c r="AC134" s="292"/>
      <c r="AD134" s="292"/>
    </row>
    <row r="135" spans="10:30" s="156" customFormat="1">
      <c r="J135" s="292"/>
      <c r="K135" s="292"/>
      <c r="L135" s="292"/>
      <c r="M135" s="292"/>
      <c r="N135" s="292"/>
      <c r="O135" s="292"/>
      <c r="P135" s="292"/>
      <c r="Q135" s="292"/>
      <c r="R135" s="292"/>
      <c r="S135" s="292"/>
      <c r="T135" s="292"/>
      <c r="U135" s="292"/>
      <c r="V135" s="292"/>
      <c r="W135" s="292"/>
      <c r="X135" s="292"/>
      <c r="Y135" s="292"/>
      <c r="Z135" s="292"/>
      <c r="AA135" s="292"/>
      <c r="AB135" s="292"/>
      <c r="AC135" s="292"/>
      <c r="AD135" s="292"/>
    </row>
    <row r="136" spans="10:30" s="156" customFormat="1">
      <c r="J136" s="292"/>
      <c r="K136" s="292"/>
      <c r="L136" s="292"/>
      <c r="M136" s="292"/>
      <c r="N136" s="292"/>
      <c r="O136" s="292"/>
      <c r="P136" s="292"/>
      <c r="Q136" s="292"/>
      <c r="R136" s="292"/>
      <c r="S136" s="292"/>
      <c r="T136" s="292"/>
      <c r="U136" s="292"/>
      <c r="V136" s="292"/>
      <c r="W136" s="292"/>
      <c r="X136" s="292"/>
      <c r="Y136" s="292"/>
      <c r="Z136" s="292"/>
      <c r="AA136" s="292"/>
      <c r="AB136" s="292"/>
      <c r="AC136" s="292"/>
      <c r="AD136" s="292"/>
    </row>
    <row r="137" spans="10:30" s="156" customFormat="1">
      <c r="J137" s="292"/>
      <c r="K137" s="292"/>
      <c r="L137" s="292"/>
      <c r="M137" s="292"/>
      <c r="N137" s="292"/>
      <c r="O137" s="292"/>
      <c r="P137" s="292"/>
      <c r="Q137" s="292"/>
      <c r="R137" s="292"/>
      <c r="S137" s="292"/>
      <c r="T137" s="292"/>
      <c r="U137" s="292"/>
      <c r="V137" s="292"/>
      <c r="W137" s="292"/>
      <c r="X137" s="292"/>
      <c r="Y137" s="292"/>
      <c r="Z137" s="292"/>
      <c r="AA137" s="292"/>
      <c r="AB137" s="292"/>
      <c r="AC137" s="292"/>
      <c r="AD137" s="292"/>
    </row>
    <row r="138" spans="10:30" s="156" customFormat="1">
      <c r="J138" s="292"/>
      <c r="K138" s="292"/>
      <c r="L138" s="292"/>
      <c r="M138" s="292"/>
      <c r="N138" s="292"/>
      <c r="O138" s="292"/>
      <c r="P138" s="292"/>
      <c r="Q138" s="292"/>
      <c r="R138" s="292"/>
      <c r="S138" s="292"/>
      <c r="T138" s="292"/>
      <c r="U138" s="292"/>
      <c r="V138" s="292"/>
      <c r="W138" s="292"/>
      <c r="X138" s="292"/>
      <c r="Y138" s="292"/>
      <c r="Z138" s="292"/>
      <c r="AA138" s="292"/>
      <c r="AB138" s="292"/>
      <c r="AC138" s="292"/>
      <c r="AD138" s="292"/>
    </row>
    <row r="139" spans="10:30" s="156" customFormat="1">
      <c r="J139" s="292"/>
      <c r="K139" s="292"/>
      <c r="L139" s="292"/>
      <c r="M139" s="292"/>
      <c r="N139" s="292"/>
      <c r="O139" s="292"/>
      <c r="P139" s="292"/>
      <c r="Q139" s="292"/>
      <c r="R139" s="292"/>
      <c r="S139" s="292"/>
      <c r="T139" s="292"/>
      <c r="U139" s="292"/>
      <c r="V139" s="292"/>
      <c r="W139" s="292"/>
      <c r="X139" s="292"/>
      <c r="Y139" s="292"/>
      <c r="Z139" s="292"/>
      <c r="AA139" s="292"/>
      <c r="AB139" s="292"/>
      <c r="AC139" s="292"/>
      <c r="AD139" s="292"/>
    </row>
    <row r="140" spans="10:30" s="156" customFormat="1">
      <c r="J140" s="292"/>
      <c r="K140" s="292"/>
      <c r="L140" s="292"/>
      <c r="M140" s="292"/>
      <c r="N140" s="292"/>
      <c r="O140" s="292"/>
      <c r="P140" s="292"/>
      <c r="Q140" s="292"/>
      <c r="R140" s="292"/>
      <c r="S140" s="292"/>
      <c r="T140" s="292"/>
      <c r="U140" s="292"/>
      <c r="V140" s="292"/>
      <c r="W140" s="292"/>
      <c r="X140" s="292"/>
      <c r="Y140" s="292"/>
      <c r="Z140" s="292"/>
      <c r="AA140" s="292"/>
      <c r="AB140" s="292"/>
      <c r="AC140" s="292"/>
      <c r="AD140" s="292"/>
    </row>
    <row r="141" spans="10:30" s="156" customFormat="1">
      <c r="J141" s="292"/>
      <c r="K141" s="292"/>
      <c r="L141" s="292"/>
      <c r="M141" s="292"/>
      <c r="N141" s="292"/>
      <c r="O141" s="292"/>
      <c r="P141" s="292"/>
      <c r="Q141" s="292"/>
      <c r="R141" s="292"/>
      <c r="S141" s="292"/>
      <c r="T141" s="292"/>
      <c r="U141" s="292"/>
      <c r="V141" s="292"/>
      <c r="W141" s="292"/>
      <c r="X141" s="292"/>
      <c r="Y141" s="292"/>
      <c r="Z141" s="292"/>
      <c r="AA141" s="292"/>
      <c r="AB141" s="292"/>
      <c r="AC141" s="292"/>
      <c r="AD141" s="292"/>
    </row>
    <row r="142" spans="10:30" s="156" customFormat="1">
      <c r="J142" s="292"/>
      <c r="K142" s="292"/>
      <c r="L142" s="292"/>
      <c r="M142" s="292"/>
      <c r="N142" s="292"/>
      <c r="O142" s="292"/>
      <c r="P142" s="292"/>
      <c r="Q142" s="292"/>
      <c r="R142" s="292"/>
      <c r="S142" s="292"/>
      <c r="T142" s="292"/>
      <c r="U142" s="292"/>
      <c r="V142" s="292"/>
      <c r="W142" s="292"/>
      <c r="X142" s="292"/>
      <c r="Y142" s="292"/>
      <c r="Z142" s="292"/>
      <c r="AA142" s="292"/>
      <c r="AB142" s="292"/>
      <c r="AC142" s="292"/>
      <c r="AD142" s="292"/>
    </row>
    <row r="143" spans="10:30" s="156" customFormat="1">
      <c r="J143" s="292"/>
      <c r="K143" s="292"/>
      <c r="L143" s="292"/>
      <c r="M143" s="292"/>
      <c r="N143" s="292"/>
      <c r="O143" s="292"/>
      <c r="P143" s="292"/>
      <c r="Q143" s="292"/>
      <c r="R143" s="292"/>
      <c r="S143" s="292"/>
      <c r="T143" s="292"/>
      <c r="U143" s="292"/>
      <c r="V143" s="292"/>
      <c r="W143" s="292"/>
      <c r="X143" s="292"/>
      <c r="Y143" s="292"/>
      <c r="Z143" s="292"/>
      <c r="AA143" s="292"/>
      <c r="AB143" s="292"/>
      <c r="AC143" s="292"/>
      <c r="AD143" s="292"/>
    </row>
    <row r="144" spans="10:30" s="156" customFormat="1">
      <c r="J144" s="292"/>
      <c r="K144" s="292"/>
      <c r="L144" s="292"/>
      <c r="M144" s="292"/>
      <c r="N144" s="292"/>
      <c r="O144" s="292"/>
      <c r="P144" s="292"/>
      <c r="Q144" s="292"/>
      <c r="R144" s="292"/>
      <c r="S144" s="292"/>
      <c r="T144" s="292"/>
      <c r="U144" s="292"/>
      <c r="V144" s="292"/>
      <c r="W144" s="292"/>
      <c r="X144" s="292"/>
      <c r="Y144" s="292"/>
      <c r="Z144" s="292"/>
      <c r="AA144" s="292"/>
      <c r="AB144" s="292"/>
      <c r="AC144" s="292"/>
      <c r="AD144" s="292"/>
    </row>
    <row r="145" spans="10:30" s="156" customFormat="1">
      <c r="J145" s="292"/>
      <c r="K145" s="292"/>
      <c r="L145" s="292"/>
      <c r="M145" s="292"/>
      <c r="N145" s="292"/>
      <c r="O145" s="292"/>
      <c r="P145" s="292"/>
      <c r="Q145" s="292"/>
      <c r="R145" s="292"/>
      <c r="S145" s="292"/>
      <c r="T145" s="292"/>
      <c r="U145" s="292"/>
      <c r="V145" s="292"/>
      <c r="W145" s="292"/>
      <c r="X145" s="292"/>
      <c r="Y145" s="292"/>
      <c r="Z145" s="292"/>
      <c r="AA145" s="292"/>
      <c r="AB145" s="292"/>
      <c r="AC145" s="292"/>
      <c r="AD145" s="292"/>
    </row>
    <row r="146" spans="10:30" s="156" customFormat="1">
      <c r="J146" s="292"/>
      <c r="K146" s="292"/>
      <c r="L146" s="292"/>
      <c r="M146" s="292"/>
      <c r="N146" s="292"/>
      <c r="O146" s="292"/>
      <c r="P146" s="292"/>
      <c r="Q146" s="292"/>
      <c r="R146" s="292"/>
      <c r="S146" s="292"/>
      <c r="T146" s="292"/>
      <c r="U146" s="292"/>
      <c r="V146" s="292"/>
      <c r="W146" s="292"/>
      <c r="X146" s="292"/>
      <c r="Y146" s="292"/>
      <c r="Z146" s="292"/>
      <c r="AA146" s="292"/>
      <c r="AB146" s="292"/>
      <c r="AC146" s="292"/>
      <c r="AD146" s="292"/>
    </row>
    <row r="147" spans="10:30" s="156" customFormat="1">
      <c r="J147" s="292"/>
      <c r="K147" s="292"/>
      <c r="L147" s="292"/>
      <c r="M147" s="292"/>
      <c r="N147" s="292"/>
      <c r="O147" s="292"/>
      <c r="P147" s="292"/>
      <c r="Q147" s="292"/>
      <c r="R147" s="292"/>
      <c r="S147" s="292"/>
      <c r="T147" s="292"/>
      <c r="U147" s="292"/>
      <c r="V147" s="292"/>
      <c r="W147" s="292"/>
      <c r="X147" s="292"/>
      <c r="Y147" s="292"/>
      <c r="Z147" s="292"/>
      <c r="AA147" s="292"/>
      <c r="AB147" s="292"/>
      <c r="AC147" s="292"/>
      <c r="AD147" s="292"/>
    </row>
    <row r="148" spans="10:30" s="156" customFormat="1">
      <c r="J148" s="292"/>
      <c r="K148" s="292"/>
      <c r="L148" s="292"/>
      <c r="M148" s="292"/>
      <c r="N148" s="292"/>
      <c r="O148" s="292"/>
      <c r="P148" s="292"/>
      <c r="Q148" s="292"/>
      <c r="R148" s="292"/>
      <c r="S148" s="292"/>
      <c r="T148" s="292"/>
      <c r="U148" s="292"/>
      <c r="V148" s="292"/>
      <c r="W148" s="292"/>
      <c r="X148" s="292"/>
      <c r="Y148" s="292"/>
      <c r="Z148" s="292"/>
      <c r="AA148" s="292"/>
      <c r="AB148" s="292"/>
      <c r="AC148" s="292"/>
      <c r="AD148" s="292"/>
    </row>
    <row r="149" spans="10:30" s="156" customFormat="1">
      <c r="J149" s="292"/>
      <c r="K149" s="292"/>
      <c r="L149" s="292"/>
      <c r="M149" s="292"/>
      <c r="N149" s="292"/>
      <c r="O149" s="292"/>
      <c r="P149" s="292"/>
      <c r="Q149" s="292"/>
      <c r="R149" s="292"/>
      <c r="S149" s="292"/>
      <c r="T149" s="292"/>
      <c r="U149" s="292"/>
      <c r="V149" s="292"/>
      <c r="W149" s="292"/>
      <c r="X149" s="292"/>
      <c r="Y149" s="292"/>
      <c r="Z149" s="292"/>
      <c r="AA149" s="292"/>
      <c r="AB149" s="292"/>
      <c r="AC149" s="292"/>
      <c r="AD149" s="292"/>
    </row>
    <row r="150" spans="10:30" s="156" customFormat="1">
      <c r="J150" s="292"/>
      <c r="K150" s="292"/>
      <c r="L150" s="292"/>
      <c r="M150" s="292"/>
      <c r="N150" s="292"/>
      <c r="O150" s="292"/>
      <c r="P150" s="292"/>
      <c r="Q150" s="292"/>
      <c r="R150" s="292"/>
      <c r="S150" s="292"/>
      <c r="T150" s="292"/>
      <c r="U150" s="292"/>
      <c r="V150" s="292"/>
      <c r="W150" s="292"/>
      <c r="X150" s="292"/>
      <c r="Y150" s="292"/>
      <c r="Z150" s="292"/>
      <c r="AA150" s="292"/>
      <c r="AB150" s="292"/>
      <c r="AC150" s="292"/>
      <c r="AD150" s="292"/>
    </row>
    <row r="151" spans="10:30" s="156" customFormat="1">
      <c r="J151" s="292"/>
      <c r="K151" s="292"/>
      <c r="L151" s="292"/>
      <c r="M151" s="292"/>
      <c r="N151" s="292"/>
      <c r="O151" s="292"/>
      <c r="P151" s="292"/>
      <c r="Q151" s="292"/>
      <c r="R151" s="292"/>
      <c r="S151" s="292"/>
      <c r="T151" s="292"/>
      <c r="U151" s="292"/>
      <c r="V151" s="292"/>
      <c r="W151" s="292"/>
      <c r="X151" s="292"/>
      <c r="Y151" s="292"/>
      <c r="Z151" s="292"/>
      <c r="AA151" s="292"/>
      <c r="AB151" s="292"/>
      <c r="AC151" s="292"/>
      <c r="AD151" s="292"/>
    </row>
    <row r="152" spans="10:30" s="156" customFormat="1">
      <c r="J152" s="292"/>
      <c r="K152" s="292"/>
      <c r="L152" s="292"/>
      <c r="M152" s="292"/>
      <c r="N152" s="292"/>
      <c r="O152" s="292"/>
      <c r="P152" s="292"/>
      <c r="Q152" s="292"/>
      <c r="R152" s="292"/>
      <c r="S152" s="292"/>
      <c r="T152" s="292"/>
      <c r="U152" s="292"/>
      <c r="V152" s="292"/>
      <c r="W152" s="292"/>
      <c r="X152" s="292"/>
      <c r="Y152" s="292"/>
      <c r="Z152" s="292"/>
      <c r="AA152" s="292"/>
      <c r="AB152" s="292"/>
      <c r="AC152" s="292"/>
      <c r="AD152" s="292"/>
    </row>
    <row r="153" spans="10:30" s="156" customFormat="1">
      <c r="J153" s="292"/>
      <c r="K153" s="292"/>
      <c r="L153" s="292"/>
      <c r="M153" s="292"/>
      <c r="N153" s="292"/>
      <c r="O153" s="292"/>
      <c r="P153" s="292"/>
      <c r="Q153" s="292"/>
      <c r="R153" s="292"/>
      <c r="S153" s="292"/>
      <c r="T153" s="292"/>
      <c r="U153" s="292"/>
      <c r="V153" s="292"/>
      <c r="W153" s="292"/>
      <c r="X153" s="292"/>
      <c r="Y153" s="292"/>
      <c r="Z153" s="292"/>
      <c r="AA153" s="292"/>
      <c r="AB153" s="292"/>
      <c r="AC153" s="292"/>
      <c r="AD153" s="292"/>
    </row>
    <row r="154" spans="10:30" s="156" customFormat="1">
      <c r="J154" s="292"/>
      <c r="K154" s="292"/>
      <c r="L154" s="292"/>
      <c r="M154" s="292"/>
      <c r="N154" s="292"/>
      <c r="O154" s="292"/>
      <c r="P154" s="292"/>
      <c r="Q154" s="292"/>
      <c r="R154" s="292"/>
      <c r="S154" s="292"/>
      <c r="T154" s="292"/>
      <c r="U154" s="292"/>
      <c r="V154" s="292"/>
      <c r="W154" s="292"/>
      <c r="X154" s="292"/>
      <c r="Y154" s="292"/>
      <c r="Z154" s="292"/>
      <c r="AA154" s="292"/>
      <c r="AB154" s="292"/>
      <c r="AC154" s="292"/>
      <c r="AD154" s="292"/>
    </row>
    <row r="155" spans="10:30" s="156" customFormat="1">
      <c r="J155" s="292"/>
      <c r="K155" s="292"/>
      <c r="L155" s="292"/>
      <c r="M155" s="292"/>
      <c r="N155" s="292"/>
      <c r="O155" s="292"/>
      <c r="P155" s="292"/>
      <c r="Q155" s="292"/>
      <c r="R155" s="292"/>
      <c r="S155" s="292"/>
      <c r="T155" s="292"/>
      <c r="U155" s="292"/>
      <c r="V155" s="292"/>
      <c r="W155" s="292"/>
      <c r="X155" s="292"/>
      <c r="Y155" s="292"/>
      <c r="Z155" s="292"/>
      <c r="AA155" s="292"/>
      <c r="AB155" s="292"/>
      <c r="AC155" s="292"/>
      <c r="AD155" s="292"/>
    </row>
    <row r="156" spans="10:30" s="156" customFormat="1">
      <c r="J156" s="292"/>
      <c r="K156" s="292"/>
      <c r="L156" s="292"/>
      <c r="M156" s="292"/>
      <c r="N156" s="292"/>
      <c r="O156" s="292"/>
      <c r="P156" s="292"/>
      <c r="Q156" s="292"/>
      <c r="R156" s="292"/>
      <c r="S156" s="292"/>
      <c r="T156" s="292"/>
      <c r="U156" s="292"/>
      <c r="V156" s="292"/>
      <c r="W156" s="292"/>
      <c r="X156" s="292"/>
      <c r="Y156" s="292"/>
      <c r="Z156" s="292"/>
      <c r="AA156" s="292"/>
      <c r="AB156" s="292"/>
      <c r="AC156" s="292"/>
      <c r="AD156" s="292"/>
    </row>
    <row r="157" spans="10:30" s="156" customFormat="1">
      <c r="J157" s="292"/>
      <c r="K157" s="292"/>
      <c r="L157" s="292"/>
      <c r="M157" s="292"/>
      <c r="N157" s="292"/>
      <c r="O157" s="292"/>
      <c r="P157" s="292"/>
      <c r="Q157" s="292"/>
      <c r="R157" s="292"/>
      <c r="S157" s="292"/>
      <c r="T157" s="292"/>
      <c r="U157" s="292"/>
      <c r="V157" s="292"/>
      <c r="W157" s="292"/>
      <c r="X157" s="292"/>
      <c r="Y157" s="292"/>
      <c r="Z157" s="292"/>
      <c r="AA157" s="292"/>
      <c r="AB157" s="292"/>
      <c r="AC157" s="292"/>
      <c r="AD157" s="292"/>
    </row>
    <row r="158" spans="10:30" s="156" customFormat="1">
      <c r="J158" s="292"/>
      <c r="K158" s="292"/>
      <c r="L158" s="292"/>
      <c r="M158" s="292"/>
      <c r="N158" s="292"/>
      <c r="O158" s="292"/>
      <c r="P158" s="292"/>
      <c r="Q158" s="292"/>
      <c r="R158" s="292"/>
      <c r="S158" s="292"/>
      <c r="T158" s="292"/>
      <c r="U158" s="292"/>
      <c r="V158" s="292"/>
      <c r="W158" s="292"/>
      <c r="X158" s="292"/>
      <c r="Y158" s="292"/>
      <c r="Z158" s="292"/>
      <c r="AA158" s="292"/>
      <c r="AB158" s="292"/>
      <c r="AC158" s="292"/>
      <c r="AD158" s="292"/>
    </row>
    <row r="159" spans="10:30" s="156" customFormat="1">
      <c r="J159" s="292"/>
      <c r="K159" s="292"/>
      <c r="L159" s="292"/>
      <c r="M159" s="292"/>
      <c r="N159" s="292"/>
      <c r="O159" s="292"/>
      <c r="P159" s="292"/>
      <c r="Q159" s="292"/>
      <c r="R159" s="292"/>
      <c r="S159" s="292"/>
      <c r="T159" s="292"/>
      <c r="U159" s="292"/>
      <c r="V159" s="292"/>
      <c r="W159" s="292"/>
      <c r="X159" s="292"/>
      <c r="Y159" s="292"/>
      <c r="Z159" s="292"/>
      <c r="AA159" s="292"/>
      <c r="AB159" s="292"/>
      <c r="AC159" s="292"/>
      <c r="AD159" s="292"/>
    </row>
    <row r="160" spans="10:30" s="156" customFormat="1">
      <c r="J160" s="292"/>
      <c r="K160" s="292"/>
      <c r="L160" s="292"/>
      <c r="M160" s="292"/>
      <c r="N160" s="292"/>
      <c r="O160" s="292"/>
      <c r="P160" s="292"/>
      <c r="Q160" s="292"/>
      <c r="R160" s="292"/>
      <c r="S160" s="292"/>
      <c r="T160" s="292"/>
      <c r="U160" s="292"/>
      <c r="V160" s="292"/>
      <c r="W160" s="292"/>
      <c r="X160" s="292"/>
      <c r="Y160" s="292"/>
      <c r="Z160" s="292"/>
      <c r="AA160" s="292"/>
      <c r="AB160" s="292"/>
      <c r="AC160" s="292"/>
      <c r="AD160" s="292"/>
    </row>
    <row r="161" spans="10:30" s="156" customFormat="1">
      <c r="J161" s="292"/>
      <c r="K161" s="292"/>
      <c r="L161" s="292"/>
      <c r="M161" s="292"/>
      <c r="N161" s="292"/>
      <c r="O161" s="292"/>
      <c r="P161" s="292"/>
      <c r="Q161" s="292"/>
      <c r="R161" s="292"/>
      <c r="S161" s="292"/>
      <c r="T161" s="292"/>
      <c r="U161" s="292"/>
      <c r="V161" s="292"/>
      <c r="W161" s="292"/>
      <c r="X161" s="292"/>
      <c r="Y161" s="292"/>
      <c r="Z161" s="292"/>
      <c r="AA161" s="292"/>
      <c r="AB161" s="292"/>
      <c r="AC161" s="292"/>
      <c r="AD161" s="292"/>
    </row>
    <row r="162" spans="10:30" s="156" customFormat="1">
      <c r="J162" s="292"/>
      <c r="K162" s="292"/>
      <c r="L162" s="292"/>
      <c r="M162" s="292"/>
      <c r="N162" s="292"/>
      <c r="O162" s="292"/>
      <c r="P162" s="292"/>
      <c r="Q162" s="292"/>
      <c r="R162" s="292"/>
      <c r="S162" s="292"/>
      <c r="T162" s="292"/>
      <c r="U162" s="292"/>
      <c r="V162" s="292"/>
      <c r="W162" s="292"/>
      <c r="X162" s="292"/>
      <c r="Y162" s="292"/>
      <c r="Z162" s="292"/>
      <c r="AA162" s="292"/>
      <c r="AB162" s="292"/>
      <c r="AC162" s="292"/>
      <c r="AD162" s="292"/>
    </row>
    <row r="163" spans="10:30" s="156" customFormat="1">
      <c r="J163" s="292"/>
      <c r="K163" s="292"/>
      <c r="L163" s="292"/>
      <c r="M163" s="292"/>
      <c r="N163" s="292"/>
      <c r="O163" s="292"/>
      <c r="P163" s="292"/>
      <c r="Q163" s="292"/>
      <c r="R163" s="292"/>
      <c r="S163" s="292"/>
      <c r="T163" s="292"/>
      <c r="U163" s="292"/>
      <c r="V163" s="292"/>
      <c r="W163" s="292"/>
      <c r="X163" s="292"/>
      <c r="Y163" s="292"/>
      <c r="Z163" s="292"/>
      <c r="AA163" s="292"/>
      <c r="AB163" s="292"/>
      <c r="AC163" s="292"/>
      <c r="AD163" s="292"/>
    </row>
    <row r="164" spans="10:30" s="156" customFormat="1">
      <c r="J164" s="292"/>
      <c r="K164" s="292"/>
      <c r="L164" s="292"/>
      <c r="M164" s="292"/>
      <c r="N164" s="292"/>
      <c r="O164" s="292"/>
      <c r="P164" s="292"/>
      <c r="Q164" s="292"/>
      <c r="R164" s="292"/>
      <c r="S164" s="292"/>
      <c r="T164" s="292"/>
      <c r="U164" s="292"/>
      <c r="V164" s="292"/>
      <c r="W164" s="292"/>
      <c r="X164" s="292"/>
      <c r="Y164" s="292"/>
      <c r="Z164" s="292"/>
      <c r="AA164" s="292"/>
      <c r="AB164" s="292"/>
      <c r="AC164" s="292"/>
      <c r="AD164" s="292"/>
    </row>
    <row r="165" spans="10:30" s="156" customFormat="1">
      <c r="J165" s="292"/>
      <c r="K165" s="292"/>
      <c r="L165" s="292"/>
      <c r="M165" s="292"/>
      <c r="N165" s="292"/>
      <c r="O165" s="292"/>
      <c r="P165" s="292"/>
      <c r="Q165" s="292"/>
      <c r="R165" s="292"/>
      <c r="S165" s="292"/>
      <c r="T165" s="292"/>
      <c r="U165" s="292"/>
      <c r="V165" s="292"/>
      <c r="W165" s="292"/>
      <c r="X165" s="292"/>
      <c r="Y165" s="292"/>
      <c r="Z165" s="292"/>
      <c r="AA165" s="292"/>
      <c r="AB165" s="292"/>
      <c r="AC165" s="292"/>
      <c r="AD165" s="292"/>
    </row>
    <row r="166" spans="10:30" s="156" customFormat="1">
      <c r="J166" s="292"/>
      <c r="K166" s="292"/>
      <c r="L166" s="292"/>
      <c r="M166" s="292"/>
      <c r="N166" s="292"/>
      <c r="O166" s="292"/>
      <c r="P166" s="292"/>
      <c r="Q166" s="292"/>
      <c r="R166" s="292"/>
      <c r="S166" s="292"/>
      <c r="T166" s="292"/>
      <c r="U166" s="292"/>
      <c r="V166" s="292"/>
      <c r="W166" s="292"/>
      <c r="X166" s="292"/>
      <c r="Y166" s="292"/>
      <c r="Z166" s="292"/>
      <c r="AA166" s="292"/>
      <c r="AB166" s="292"/>
      <c r="AC166" s="292"/>
      <c r="AD166" s="292"/>
    </row>
    <row r="167" spans="10:30" s="156" customFormat="1">
      <c r="J167" s="292"/>
      <c r="K167" s="292"/>
      <c r="L167" s="292"/>
      <c r="M167" s="292"/>
      <c r="N167" s="292"/>
      <c r="O167" s="292"/>
      <c r="P167" s="292"/>
      <c r="Q167" s="292"/>
      <c r="R167" s="292"/>
      <c r="S167" s="292"/>
      <c r="T167" s="292"/>
      <c r="U167" s="292"/>
      <c r="V167" s="292"/>
      <c r="W167" s="292"/>
      <c r="X167" s="292"/>
      <c r="Y167" s="292"/>
      <c r="Z167" s="292"/>
      <c r="AA167" s="292"/>
      <c r="AB167" s="292"/>
      <c r="AC167" s="292"/>
      <c r="AD167" s="292"/>
    </row>
    <row r="168" spans="10:30" s="156" customFormat="1">
      <c r="J168" s="292"/>
      <c r="K168" s="292"/>
      <c r="L168" s="292"/>
      <c r="M168" s="292"/>
      <c r="N168" s="292"/>
      <c r="O168" s="292"/>
      <c r="P168" s="292"/>
      <c r="Q168" s="292"/>
      <c r="R168" s="292"/>
      <c r="S168" s="292"/>
      <c r="T168" s="292"/>
      <c r="U168" s="292"/>
      <c r="V168" s="292"/>
      <c r="W168" s="292"/>
      <c r="X168" s="292"/>
      <c r="Y168" s="292"/>
      <c r="Z168" s="292"/>
      <c r="AA168" s="292"/>
      <c r="AB168" s="292"/>
      <c r="AC168" s="292"/>
      <c r="AD168" s="292"/>
    </row>
    <row r="169" spans="10:30" s="156" customFormat="1">
      <c r="J169" s="292"/>
      <c r="K169" s="292"/>
      <c r="L169" s="292"/>
      <c r="M169" s="292"/>
      <c r="N169" s="292"/>
      <c r="O169" s="292"/>
      <c r="P169" s="292"/>
      <c r="Q169" s="292"/>
      <c r="R169" s="292"/>
      <c r="S169" s="292"/>
      <c r="T169" s="292"/>
      <c r="U169" s="292"/>
      <c r="V169" s="292"/>
      <c r="W169" s="292"/>
      <c r="X169" s="292"/>
      <c r="Y169" s="292"/>
      <c r="Z169" s="292"/>
      <c r="AA169" s="292"/>
      <c r="AB169" s="292"/>
      <c r="AC169" s="292"/>
      <c r="AD169" s="292"/>
    </row>
    <row r="170" spans="10:30" s="156" customFormat="1">
      <c r="J170" s="292"/>
      <c r="K170" s="292"/>
      <c r="L170" s="292"/>
      <c r="M170" s="292"/>
      <c r="N170" s="292"/>
      <c r="O170" s="292"/>
      <c r="P170" s="292"/>
      <c r="Q170" s="292"/>
      <c r="R170" s="292"/>
      <c r="S170" s="292"/>
      <c r="T170" s="292"/>
      <c r="U170" s="292"/>
      <c r="V170" s="292"/>
      <c r="W170" s="292"/>
      <c r="X170" s="292"/>
      <c r="Y170" s="292"/>
      <c r="Z170" s="292"/>
      <c r="AA170" s="292"/>
      <c r="AB170" s="292"/>
      <c r="AC170" s="292"/>
      <c r="AD170" s="292"/>
    </row>
    <row r="171" spans="10:30" s="156" customFormat="1">
      <c r="J171" s="292"/>
      <c r="K171" s="292"/>
      <c r="L171" s="292"/>
      <c r="M171" s="292"/>
      <c r="N171" s="292"/>
      <c r="O171" s="292"/>
      <c r="P171" s="292"/>
      <c r="Q171" s="292"/>
      <c r="R171" s="292"/>
      <c r="S171" s="292"/>
      <c r="T171" s="292"/>
      <c r="U171" s="292"/>
      <c r="V171" s="292"/>
      <c r="W171" s="292"/>
      <c r="X171" s="292"/>
      <c r="Y171" s="292"/>
      <c r="Z171" s="292"/>
      <c r="AA171" s="292"/>
      <c r="AB171" s="292"/>
      <c r="AC171" s="292"/>
      <c r="AD171" s="292"/>
    </row>
    <row r="172" spans="10:30" s="156" customFormat="1">
      <c r="J172" s="292"/>
      <c r="K172" s="292"/>
      <c r="L172" s="292"/>
      <c r="M172" s="292"/>
      <c r="N172" s="292"/>
      <c r="O172" s="292"/>
      <c r="P172" s="292"/>
      <c r="Q172" s="292"/>
      <c r="R172" s="292"/>
      <c r="S172" s="292"/>
      <c r="T172" s="292"/>
      <c r="U172" s="292"/>
      <c r="V172" s="292"/>
      <c r="W172" s="292"/>
      <c r="X172" s="292"/>
      <c r="Y172" s="292"/>
      <c r="Z172" s="292"/>
      <c r="AA172" s="292"/>
      <c r="AB172" s="292"/>
      <c r="AC172" s="292"/>
      <c r="AD172" s="292"/>
    </row>
    <row r="173" spans="10:30" s="156" customFormat="1">
      <c r="J173" s="292"/>
      <c r="K173" s="292"/>
      <c r="L173" s="292"/>
      <c r="M173" s="292"/>
      <c r="N173" s="292"/>
      <c r="O173" s="292"/>
      <c r="P173" s="292"/>
      <c r="Q173" s="292"/>
      <c r="R173" s="292"/>
      <c r="S173" s="292"/>
      <c r="T173" s="292"/>
      <c r="U173" s="292"/>
      <c r="V173" s="292"/>
      <c r="W173" s="292"/>
      <c r="X173" s="292"/>
      <c r="Y173" s="292"/>
      <c r="Z173" s="292"/>
      <c r="AA173" s="292"/>
      <c r="AB173" s="292"/>
      <c r="AC173" s="292"/>
      <c r="AD173" s="292"/>
    </row>
    <row r="174" spans="10:30" s="156" customFormat="1">
      <c r="J174" s="292"/>
      <c r="K174" s="292"/>
      <c r="L174" s="292"/>
      <c r="M174" s="292"/>
      <c r="N174" s="292"/>
      <c r="O174" s="292"/>
      <c r="P174" s="292"/>
      <c r="Q174" s="292"/>
      <c r="R174" s="292"/>
      <c r="S174" s="292"/>
      <c r="T174" s="292"/>
      <c r="U174" s="292"/>
      <c r="V174" s="292"/>
      <c r="W174" s="292"/>
      <c r="X174" s="292"/>
      <c r="Y174" s="292"/>
      <c r="Z174" s="292"/>
      <c r="AA174" s="292"/>
      <c r="AB174" s="292"/>
      <c r="AC174" s="292"/>
      <c r="AD174" s="292"/>
    </row>
    <row r="175" spans="10:30" s="156" customFormat="1">
      <c r="J175" s="292"/>
      <c r="K175" s="292"/>
      <c r="L175" s="292"/>
      <c r="M175" s="292"/>
      <c r="N175" s="292"/>
      <c r="O175" s="292"/>
      <c r="P175" s="292"/>
      <c r="Q175" s="292"/>
      <c r="R175" s="292"/>
      <c r="S175" s="292"/>
      <c r="T175" s="292"/>
      <c r="U175" s="292"/>
      <c r="V175" s="292"/>
      <c r="W175" s="292"/>
      <c r="X175" s="292"/>
      <c r="Y175" s="292"/>
      <c r="Z175" s="292"/>
      <c r="AA175" s="292"/>
      <c r="AB175" s="292"/>
      <c r="AC175" s="292"/>
      <c r="AD175" s="292"/>
    </row>
    <row r="176" spans="10:30" s="156" customFormat="1">
      <c r="J176" s="292"/>
      <c r="K176" s="292"/>
      <c r="L176" s="292"/>
      <c r="M176" s="292"/>
      <c r="N176" s="292"/>
      <c r="O176" s="292"/>
      <c r="P176" s="292"/>
      <c r="Q176" s="292"/>
      <c r="R176" s="292"/>
      <c r="S176" s="292"/>
      <c r="T176" s="292"/>
      <c r="U176" s="292"/>
      <c r="V176" s="292"/>
      <c r="W176" s="292"/>
      <c r="X176" s="292"/>
      <c r="Y176" s="292"/>
      <c r="Z176" s="292"/>
      <c r="AA176" s="292"/>
      <c r="AB176" s="292"/>
      <c r="AC176" s="292"/>
      <c r="AD176" s="292"/>
    </row>
    <row r="177" spans="10:30" s="156" customFormat="1">
      <c r="J177" s="292"/>
      <c r="K177" s="292"/>
      <c r="L177" s="292"/>
      <c r="M177" s="292"/>
      <c r="N177" s="292"/>
      <c r="O177" s="292"/>
      <c r="P177" s="292"/>
      <c r="Q177" s="292"/>
      <c r="R177" s="292"/>
      <c r="S177" s="292"/>
      <c r="T177" s="292"/>
      <c r="U177" s="292"/>
      <c r="V177" s="292"/>
      <c r="W177" s="292"/>
      <c r="X177" s="292"/>
      <c r="Y177" s="292"/>
      <c r="Z177" s="292"/>
      <c r="AA177" s="292"/>
      <c r="AB177" s="292"/>
      <c r="AC177" s="292"/>
      <c r="AD177" s="292"/>
    </row>
    <row r="178" spans="10:30" s="156" customFormat="1">
      <c r="J178" s="292"/>
      <c r="K178" s="292"/>
      <c r="L178" s="292"/>
      <c r="M178" s="292"/>
      <c r="N178" s="292"/>
      <c r="O178" s="292"/>
      <c r="P178" s="292"/>
      <c r="Q178" s="292"/>
      <c r="R178" s="292"/>
      <c r="S178" s="292"/>
      <c r="T178" s="292"/>
      <c r="U178" s="292"/>
      <c r="V178" s="292"/>
      <c r="W178" s="292"/>
      <c r="X178" s="292"/>
      <c r="Y178" s="292"/>
      <c r="Z178" s="292"/>
      <c r="AA178" s="292"/>
      <c r="AB178" s="292"/>
      <c r="AC178" s="292"/>
      <c r="AD178" s="292"/>
    </row>
    <row r="179" spans="10:30" s="156" customFormat="1">
      <c r="J179" s="292"/>
      <c r="K179" s="292"/>
      <c r="L179" s="292"/>
      <c r="M179" s="292"/>
      <c r="N179" s="292"/>
      <c r="O179" s="292"/>
      <c r="P179" s="292"/>
      <c r="Q179" s="292"/>
      <c r="R179" s="292"/>
      <c r="S179" s="292"/>
      <c r="T179" s="292"/>
      <c r="U179" s="292"/>
      <c r="V179" s="292"/>
      <c r="W179" s="292"/>
      <c r="X179" s="292"/>
      <c r="Y179" s="292"/>
      <c r="Z179" s="292"/>
      <c r="AA179" s="292"/>
      <c r="AB179" s="292"/>
      <c r="AC179" s="292"/>
      <c r="AD179" s="292"/>
    </row>
    <row r="180" spans="10:30" s="156" customFormat="1">
      <c r="J180" s="292"/>
      <c r="K180" s="292"/>
      <c r="L180" s="292"/>
      <c r="M180" s="292"/>
      <c r="N180" s="292"/>
      <c r="O180" s="292"/>
      <c r="P180" s="292"/>
      <c r="Q180" s="292"/>
      <c r="R180" s="292"/>
      <c r="S180" s="292"/>
      <c r="T180" s="292"/>
      <c r="U180" s="292"/>
      <c r="V180" s="292"/>
      <c r="W180" s="292"/>
      <c r="X180" s="292"/>
      <c r="Y180" s="292"/>
      <c r="Z180" s="292"/>
      <c r="AA180" s="292"/>
      <c r="AB180" s="292"/>
      <c r="AC180" s="292"/>
      <c r="AD180" s="292"/>
    </row>
    <row r="181" spans="10:30" s="156" customFormat="1">
      <c r="J181" s="292"/>
      <c r="K181" s="292"/>
      <c r="L181" s="292"/>
      <c r="M181" s="292"/>
      <c r="N181" s="292"/>
      <c r="O181" s="292"/>
      <c r="P181" s="292"/>
      <c r="Q181" s="292"/>
      <c r="R181" s="292"/>
      <c r="S181" s="292"/>
      <c r="T181" s="292"/>
      <c r="U181" s="292"/>
      <c r="V181" s="292"/>
      <c r="W181" s="292"/>
      <c r="X181" s="292"/>
      <c r="Y181" s="292"/>
      <c r="Z181" s="292"/>
      <c r="AA181" s="292"/>
      <c r="AB181" s="292"/>
      <c r="AC181" s="292"/>
      <c r="AD181" s="292"/>
    </row>
    <row r="182" spans="10:30" s="156" customFormat="1">
      <c r="J182" s="292"/>
      <c r="K182" s="292"/>
      <c r="L182" s="292"/>
      <c r="M182" s="292"/>
      <c r="N182" s="292"/>
      <c r="O182" s="292"/>
      <c r="P182" s="292"/>
      <c r="Q182" s="292"/>
      <c r="R182" s="292"/>
      <c r="S182" s="292"/>
      <c r="T182" s="292"/>
      <c r="U182" s="292"/>
      <c r="V182" s="292"/>
      <c r="W182" s="292"/>
      <c r="X182" s="292"/>
      <c r="Y182" s="292"/>
      <c r="Z182" s="292"/>
      <c r="AA182" s="292"/>
      <c r="AB182" s="292"/>
      <c r="AC182" s="292"/>
      <c r="AD182" s="292"/>
    </row>
    <row r="183" spans="10:30" s="156" customFormat="1">
      <c r="J183" s="292"/>
      <c r="K183" s="292"/>
      <c r="L183" s="292"/>
      <c r="M183" s="292"/>
      <c r="N183" s="292"/>
      <c r="O183" s="292"/>
      <c r="P183" s="292"/>
      <c r="Q183" s="292"/>
      <c r="R183" s="292"/>
      <c r="S183" s="292"/>
      <c r="T183" s="292"/>
      <c r="U183" s="292"/>
      <c r="V183" s="292"/>
      <c r="W183" s="292"/>
      <c r="X183" s="292"/>
      <c r="Y183" s="292"/>
      <c r="Z183" s="292"/>
      <c r="AA183" s="292"/>
      <c r="AB183" s="292"/>
      <c r="AC183" s="292"/>
      <c r="AD183" s="292"/>
    </row>
    <row r="184" spans="10:30" s="156" customFormat="1">
      <c r="J184" s="292"/>
      <c r="K184" s="292"/>
      <c r="L184" s="292"/>
      <c r="M184" s="292"/>
      <c r="N184" s="292"/>
      <c r="O184" s="292"/>
      <c r="P184" s="292"/>
      <c r="Q184" s="292"/>
      <c r="R184" s="292"/>
      <c r="S184" s="292"/>
      <c r="T184" s="292"/>
      <c r="U184" s="292"/>
      <c r="V184" s="292"/>
      <c r="W184" s="292"/>
      <c r="X184" s="292"/>
      <c r="Y184" s="292"/>
      <c r="Z184" s="292"/>
      <c r="AA184" s="292"/>
      <c r="AB184" s="292"/>
      <c r="AC184" s="292"/>
      <c r="AD184" s="292"/>
    </row>
    <row r="185" spans="10:30" s="156" customFormat="1">
      <c r="J185" s="292"/>
      <c r="K185" s="292"/>
      <c r="L185" s="292"/>
      <c r="M185" s="292"/>
      <c r="N185" s="292"/>
      <c r="O185" s="292"/>
      <c r="P185" s="292"/>
      <c r="Q185" s="292"/>
      <c r="R185" s="292"/>
      <c r="S185" s="292"/>
      <c r="T185" s="292"/>
      <c r="U185" s="292"/>
      <c r="V185" s="292"/>
      <c r="W185" s="292"/>
      <c r="X185" s="292"/>
      <c r="Y185" s="292"/>
      <c r="Z185" s="292"/>
      <c r="AA185" s="292"/>
      <c r="AB185" s="292"/>
      <c r="AC185" s="292"/>
      <c r="AD185" s="292"/>
    </row>
    <row r="186" spans="10:30" s="156" customFormat="1">
      <c r="J186" s="292"/>
      <c r="K186" s="292"/>
      <c r="L186" s="292"/>
      <c r="M186" s="292"/>
      <c r="N186" s="292"/>
      <c r="O186" s="292"/>
      <c r="P186" s="292"/>
      <c r="Q186" s="292"/>
      <c r="R186" s="292"/>
      <c r="S186" s="292"/>
      <c r="T186" s="292"/>
      <c r="U186" s="292"/>
      <c r="V186" s="292"/>
      <c r="W186" s="292"/>
      <c r="X186" s="292"/>
      <c r="Y186" s="292"/>
      <c r="Z186" s="292"/>
      <c r="AA186" s="292"/>
      <c r="AB186" s="292"/>
      <c r="AC186" s="292"/>
      <c r="AD186" s="292"/>
    </row>
    <row r="187" spans="10:30" s="156" customFormat="1">
      <c r="J187" s="292"/>
      <c r="K187" s="292"/>
      <c r="L187" s="292"/>
      <c r="M187" s="292"/>
      <c r="N187" s="292"/>
      <c r="O187" s="292"/>
      <c r="P187" s="292"/>
      <c r="Q187" s="292"/>
      <c r="R187" s="292"/>
      <c r="S187" s="292"/>
      <c r="T187" s="292"/>
      <c r="U187" s="292"/>
      <c r="V187" s="292"/>
      <c r="W187" s="292"/>
      <c r="X187" s="292"/>
      <c r="Y187" s="292"/>
      <c r="Z187" s="292"/>
      <c r="AA187" s="292"/>
      <c r="AB187" s="292"/>
      <c r="AC187" s="292"/>
      <c r="AD187" s="292"/>
    </row>
    <row r="188" spans="10:30" s="156" customFormat="1">
      <c r="J188" s="292"/>
      <c r="K188" s="292"/>
      <c r="L188" s="292"/>
      <c r="M188" s="292"/>
      <c r="N188" s="292"/>
      <c r="O188" s="292"/>
      <c r="P188" s="292"/>
      <c r="Q188" s="292"/>
      <c r="R188" s="292"/>
      <c r="S188" s="292"/>
      <c r="T188" s="292"/>
      <c r="U188" s="292"/>
      <c r="V188" s="292"/>
      <c r="W188" s="292"/>
      <c r="X188" s="292"/>
      <c r="Y188" s="292"/>
      <c r="Z188" s="292"/>
      <c r="AA188" s="292"/>
      <c r="AB188" s="292"/>
      <c r="AC188" s="292"/>
      <c r="AD188" s="292"/>
    </row>
    <row r="189" spans="10:30" s="156" customFormat="1">
      <c r="J189" s="292"/>
      <c r="K189" s="292"/>
      <c r="L189" s="292"/>
      <c r="M189" s="292"/>
      <c r="N189" s="292"/>
      <c r="O189" s="292"/>
      <c r="P189" s="292"/>
      <c r="Q189" s="292"/>
      <c r="R189" s="292"/>
      <c r="S189" s="292"/>
      <c r="T189" s="292"/>
      <c r="U189" s="292"/>
      <c r="V189" s="292"/>
      <c r="W189" s="292"/>
      <c r="X189" s="292"/>
      <c r="Y189" s="292"/>
      <c r="Z189" s="292"/>
      <c r="AA189" s="292"/>
      <c r="AB189" s="292"/>
      <c r="AC189" s="292"/>
      <c r="AD189" s="292"/>
    </row>
    <row r="190" spans="10:30" s="156" customFormat="1">
      <c r="J190" s="292"/>
      <c r="K190" s="292"/>
      <c r="L190" s="292"/>
      <c r="M190" s="292"/>
      <c r="N190" s="292"/>
      <c r="O190" s="292"/>
      <c r="P190" s="292"/>
      <c r="Q190" s="292"/>
      <c r="R190" s="292"/>
      <c r="S190" s="292"/>
      <c r="T190" s="292"/>
      <c r="U190" s="292"/>
      <c r="V190" s="292"/>
      <c r="W190" s="292"/>
      <c r="X190" s="292"/>
      <c r="Y190" s="292"/>
      <c r="Z190" s="292"/>
      <c r="AA190" s="292"/>
      <c r="AB190" s="292"/>
      <c r="AC190" s="292"/>
      <c r="AD190" s="292"/>
    </row>
    <row r="191" spans="10:30" s="156" customFormat="1">
      <c r="J191" s="292"/>
      <c r="K191" s="292"/>
      <c r="L191" s="292"/>
      <c r="M191" s="292"/>
      <c r="N191" s="292"/>
      <c r="O191" s="292"/>
      <c r="P191" s="292"/>
      <c r="Q191" s="292"/>
      <c r="R191" s="292"/>
      <c r="S191" s="292"/>
      <c r="T191" s="292"/>
      <c r="U191" s="292"/>
      <c r="V191" s="292"/>
      <c r="W191" s="292"/>
      <c r="X191" s="292"/>
      <c r="Y191" s="292"/>
      <c r="Z191" s="292"/>
      <c r="AA191" s="292"/>
      <c r="AB191" s="292"/>
      <c r="AC191" s="292"/>
      <c r="AD191" s="292"/>
    </row>
    <row r="192" spans="10:30" s="156" customFormat="1">
      <c r="J192" s="292"/>
      <c r="K192" s="292"/>
      <c r="L192" s="292"/>
      <c r="M192" s="292"/>
      <c r="N192" s="292"/>
      <c r="O192" s="292"/>
      <c r="P192" s="292"/>
      <c r="Q192" s="292"/>
      <c r="R192" s="292"/>
      <c r="S192" s="292"/>
      <c r="T192" s="292"/>
      <c r="U192" s="292"/>
      <c r="V192" s="292"/>
      <c r="W192" s="292"/>
      <c r="X192" s="292"/>
      <c r="Y192" s="292"/>
      <c r="Z192" s="292"/>
      <c r="AA192" s="292"/>
      <c r="AB192" s="292"/>
      <c r="AC192" s="292"/>
      <c r="AD192" s="292"/>
    </row>
    <row r="193" spans="10:30" s="156" customFormat="1">
      <c r="J193" s="292"/>
      <c r="K193" s="292"/>
      <c r="L193" s="292"/>
      <c r="M193" s="292"/>
      <c r="N193" s="292"/>
      <c r="O193" s="292"/>
      <c r="P193" s="292"/>
      <c r="Q193" s="292"/>
      <c r="R193" s="292"/>
      <c r="S193" s="292"/>
      <c r="T193" s="292"/>
      <c r="U193" s="292"/>
      <c r="V193" s="292"/>
      <c r="W193" s="292"/>
      <c r="X193" s="292"/>
      <c r="Y193" s="292"/>
      <c r="Z193" s="292"/>
      <c r="AA193" s="292"/>
      <c r="AB193" s="292"/>
      <c r="AC193" s="292"/>
      <c r="AD193" s="292"/>
    </row>
    <row r="194" spans="10:30" s="156" customFormat="1">
      <c r="J194" s="292"/>
      <c r="K194" s="292"/>
      <c r="L194" s="292"/>
      <c r="M194" s="292"/>
      <c r="N194" s="292"/>
      <c r="O194" s="292"/>
      <c r="P194" s="292"/>
      <c r="Q194" s="292"/>
      <c r="R194" s="292"/>
      <c r="S194" s="292"/>
      <c r="T194" s="292"/>
      <c r="U194" s="292"/>
      <c r="V194" s="292"/>
      <c r="W194" s="292"/>
      <c r="X194" s="292"/>
      <c r="Y194" s="292"/>
      <c r="Z194" s="292"/>
      <c r="AA194" s="292"/>
      <c r="AB194" s="292"/>
      <c r="AC194" s="292"/>
      <c r="AD194" s="292"/>
    </row>
    <row r="195" spans="10:30" s="156" customFormat="1">
      <c r="J195" s="292"/>
      <c r="K195" s="292"/>
      <c r="L195" s="292"/>
      <c r="M195" s="292"/>
      <c r="N195" s="292"/>
      <c r="O195" s="292"/>
      <c r="P195" s="292"/>
      <c r="Q195" s="292"/>
      <c r="R195" s="292"/>
      <c r="S195" s="292"/>
      <c r="T195" s="292"/>
      <c r="U195" s="292"/>
      <c r="V195" s="292"/>
      <c r="W195" s="292"/>
      <c r="X195" s="292"/>
      <c r="Y195" s="292"/>
      <c r="Z195" s="292"/>
      <c r="AA195" s="292"/>
      <c r="AB195" s="292"/>
      <c r="AC195" s="292"/>
      <c r="AD195" s="292"/>
    </row>
    <row r="196" spans="10:30" s="156" customFormat="1">
      <c r="J196" s="292"/>
      <c r="K196" s="292"/>
      <c r="L196" s="292"/>
      <c r="M196" s="292"/>
      <c r="N196" s="292"/>
      <c r="O196" s="292"/>
      <c r="P196" s="292"/>
      <c r="Q196" s="292"/>
      <c r="R196" s="292"/>
      <c r="S196" s="292"/>
      <c r="T196" s="292"/>
      <c r="U196" s="292"/>
      <c r="V196" s="292"/>
      <c r="W196" s="292"/>
      <c r="X196" s="292"/>
      <c r="Y196" s="292"/>
      <c r="Z196" s="292"/>
      <c r="AA196" s="292"/>
      <c r="AB196" s="292"/>
      <c r="AC196" s="292"/>
      <c r="AD196" s="292"/>
    </row>
    <row r="197" spans="10:30" s="156" customFormat="1">
      <c r="J197" s="292"/>
      <c r="K197" s="292"/>
      <c r="L197" s="292"/>
      <c r="M197" s="292"/>
      <c r="N197" s="292"/>
      <c r="O197" s="292"/>
      <c r="P197" s="292"/>
      <c r="Q197" s="292"/>
      <c r="R197" s="292"/>
      <c r="S197" s="292"/>
      <c r="T197" s="292"/>
      <c r="U197" s="292"/>
      <c r="V197" s="292"/>
      <c r="W197" s="292"/>
      <c r="X197" s="292"/>
      <c r="Y197" s="292"/>
      <c r="Z197" s="292"/>
      <c r="AA197" s="292"/>
      <c r="AB197" s="292"/>
      <c r="AC197" s="292"/>
      <c r="AD197" s="292"/>
    </row>
    <row r="198" spans="10:30" s="156" customFormat="1">
      <c r="J198" s="292"/>
      <c r="K198" s="292"/>
      <c r="L198" s="292"/>
      <c r="M198" s="292"/>
      <c r="N198" s="292"/>
      <c r="O198" s="292"/>
      <c r="P198" s="292"/>
      <c r="Q198" s="292"/>
      <c r="R198" s="292"/>
      <c r="S198" s="292"/>
      <c r="T198" s="292"/>
      <c r="U198" s="292"/>
      <c r="V198" s="292"/>
      <c r="W198" s="292"/>
      <c r="X198" s="292"/>
      <c r="Y198" s="292"/>
      <c r="Z198" s="292"/>
      <c r="AA198" s="292"/>
      <c r="AB198" s="292"/>
      <c r="AC198" s="292"/>
      <c r="AD198" s="292"/>
    </row>
    <row r="199" spans="10:30" s="156" customFormat="1">
      <c r="J199" s="292"/>
      <c r="K199" s="292"/>
      <c r="L199" s="292"/>
      <c r="M199" s="292"/>
      <c r="N199" s="292"/>
      <c r="O199" s="292"/>
      <c r="P199" s="292"/>
      <c r="Q199" s="292"/>
      <c r="R199" s="292"/>
      <c r="S199" s="292"/>
      <c r="T199" s="292"/>
      <c r="U199" s="292"/>
      <c r="V199" s="292"/>
      <c r="W199" s="292"/>
      <c r="X199" s="292"/>
      <c r="Y199" s="292"/>
      <c r="Z199" s="292"/>
      <c r="AA199" s="292"/>
      <c r="AB199" s="292"/>
      <c r="AC199" s="292"/>
      <c r="AD199" s="292"/>
    </row>
    <row r="200" spans="10:30" s="156" customFormat="1">
      <c r="J200" s="292"/>
      <c r="K200" s="292"/>
      <c r="L200" s="292"/>
      <c r="M200" s="292"/>
      <c r="N200" s="292"/>
      <c r="O200" s="292"/>
      <c r="P200" s="292"/>
      <c r="Q200" s="292"/>
      <c r="R200" s="292"/>
      <c r="S200" s="292"/>
      <c r="T200" s="292"/>
      <c r="U200" s="292"/>
      <c r="V200" s="292"/>
      <c r="W200" s="292"/>
      <c r="X200" s="292"/>
      <c r="Y200" s="292"/>
      <c r="Z200" s="292"/>
      <c r="AA200" s="292"/>
      <c r="AB200" s="292"/>
      <c r="AC200" s="292"/>
      <c r="AD200" s="292"/>
    </row>
    <row r="201" spans="10:30" s="156" customFormat="1">
      <c r="J201" s="292"/>
      <c r="K201" s="292"/>
      <c r="L201" s="292"/>
      <c r="M201" s="292"/>
      <c r="N201" s="292"/>
      <c r="O201" s="292"/>
      <c r="P201" s="292"/>
      <c r="Q201" s="292"/>
      <c r="R201" s="292"/>
      <c r="S201" s="292"/>
      <c r="T201" s="292"/>
      <c r="U201" s="292"/>
      <c r="V201" s="292"/>
      <c r="W201" s="292"/>
      <c r="X201" s="292"/>
      <c r="Y201" s="292"/>
      <c r="Z201" s="292"/>
      <c r="AA201" s="292"/>
      <c r="AB201" s="292"/>
      <c r="AC201" s="292"/>
      <c r="AD201" s="292"/>
    </row>
    <row r="202" spans="10:30" s="156" customFormat="1">
      <c r="J202" s="292"/>
      <c r="K202" s="292"/>
      <c r="L202" s="292"/>
      <c r="M202" s="292"/>
      <c r="N202" s="292"/>
      <c r="O202" s="292"/>
      <c r="P202" s="292"/>
      <c r="Q202" s="292"/>
      <c r="R202" s="292"/>
      <c r="S202" s="292"/>
      <c r="T202" s="292"/>
      <c r="U202" s="292"/>
      <c r="V202" s="292"/>
      <c r="W202" s="292"/>
      <c r="X202" s="292"/>
      <c r="Y202" s="292"/>
      <c r="Z202" s="292"/>
      <c r="AA202" s="292"/>
      <c r="AB202" s="292"/>
      <c r="AC202" s="292"/>
      <c r="AD202" s="292"/>
    </row>
    <row r="203" spans="10:30" s="156" customFormat="1">
      <c r="J203" s="292"/>
      <c r="K203" s="292"/>
      <c r="L203" s="292"/>
      <c r="M203" s="292"/>
      <c r="N203" s="292"/>
      <c r="O203" s="292"/>
      <c r="P203" s="292"/>
      <c r="Q203" s="292"/>
      <c r="R203" s="292"/>
      <c r="S203" s="292"/>
      <c r="T203" s="292"/>
      <c r="U203" s="292"/>
      <c r="V203" s="292"/>
      <c r="W203" s="292"/>
      <c r="X203" s="292"/>
      <c r="Y203" s="292"/>
      <c r="Z203" s="292"/>
      <c r="AA203" s="292"/>
      <c r="AB203" s="292"/>
      <c r="AC203" s="292"/>
      <c r="AD203" s="292"/>
    </row>
    <row r="204" spans="10:30" s="156" customFormat="1">
      <c r="J204" s="292"/>
      <c r="K204" s="292"/>
      <c r="L204" s="292"/>
      <c r="M204" s="292"/>
      <c r="N204" s="292"/>
      <c r="O204" s="292"/>
      <c r="P204" s="292"/>
      <c r="Q204" s="292"/>
      <c r="R204" s="292"/>
      <c r="S204" s="292"/>
      <c r="T204" s="292"/>
      <c r="U204" s="292"/>
      <c r="V204" s="292"/>
      <c r="W204" s="292"/>
      <c r="X204" s="292"/>
      <c r="Y204" s="292"/>
      <c r="Z204" s="292"/>
      <c r="AA204" s="292"/>
      <c r="AB204" s="292"/>
      <c r="AC204" s="292"/>
      <c r="AD204" s="292"/>
    </row>
    <row r="205" spans="10:30" s="156" customFormat="1">
      <c r="J205" s="292"/>
      <c r="K205" s="292"/>
      <c r="L205" s="292"/>
      <c r="M205" s="292"/>
      <c r="N205" s="292"/>
      <c r="O205" s="292"/>
      <c r="P205" s="292"/>
      <c r="Q205" s="292"/>
      <c r="R205" s="292"/>
      <c r="S205" s="292"/>
      <c r="T205" s="292"/>
      <c r="U205" s="292"/>
      <c r="V205" s="292"/>
      <c r="W205" s="292"/>
      <c r="X205" s="292"/>
      <c r="Y205" s="292"/>
      <c r="Z205" s="292"/>
      <c r="AA205" s="292"/>
      <c r="AB205" s="292"/>
      <c r="AC205" s="292"/>
      <c r="AD205" s="292"/>
    </row>
    <row r="206" spans="10:30" s="156" customFormat="1">
      <c r="J206" s="292"/>
      <c r="K206" s="292"/>
      <c r="L206" s="292"/>
      <c r="M206" s="292"/>
      <c r="N206" s="292"/>
      <c r="O206" s="292"/>
      <c r="P206" s="292"/>
      <c r="Q206" s="292"/>
      <c r="R206" s="292"/>
      <c r="S206" s="292"/>
      <c r="T206" s="292"/>
      <c r="U206" s="292"/>
      <c r="V206" s="292"/>
      <c r="W206" s="292"/>
      <c r="X206" s="292"/>
      <c r="Y206" s="292"/>
      <c r="Z206" s="292"/>
      <c r="AA206" s="292"/>
      <c r="AB206" s="292"/>
      <c r="AC206" s="292"/>
      <c r="AD206" s="292"/>
    </row>
    <row r="207" spans="10:30" s="156" customFormat="1">
      <c r="J207" s="292"/>
      <c r="K207" s="292"/>
      <c r="L207" s="292"/>
      <c r="M207" s="292"/>
      <c r="N207" s="292"/>
      <c r="O207" s="292"/>
      <c r="P207" s="292"/>
      <c r="Q207" s="292"/>
      <c r="R207" s="292"/>
      <c r="S207" s="292"/>
      <c r="T207" s="292"/>
      <c r="U207" s="292"/>
      <c r="V207" s="292"/>
      <c r="W207" s="292"/>
      <c r="X207" s="292"/>
      <c r="Y207" s="292"/>
      <c r="Z207" s="292"/>
      <c r="AA207" s="292"/>
      <c r="AB207" s="292"/>
      <c r="AC207" s="292"/>
      <c r="AD207" s="292"/>
    </row>
    <row r="208" spans="10:30" s="156" customFormat="1">
      <c r="J208" s="292"/>
      <c r="K208" s="292"/>
      <c r="L208" s="292"/>
      <c r="M208" s="292"/>
      <c r="N208" s="292"/>
      <c r="O208" s="292"/>
      <c r="P208" s="292"/>
      <c r="Q208" s="292"/>
      <c r="R208" s="292"/>
      <c r="S208" s="292"/>
      <c r="T208" s="292"/>
      <c r="U208" s="292"/>
      <c r="V208" s="292"/>
      <c r="W208" s="292"/>
      <c r="X208" s="292"/>
      <c r="Y208" s="292"/>
      <c r="Z208" s="292"/>
      <c r="AA208" s="292"/>
      <c r="AB208" s="292"/>
      <c r="AC208" s="292"/>
      <c r="AD208" s="292"/>
    </row>
    <row r="209" spans="10:30" s="156" customFormat="1">
      <c r="J209" s="292"/>
      <c r="K209" s="292"/>
      <c r="L209" s="292"/>
      <c r="M209" s="292"/>
      <c r="N209" s="292"/>
      <c r="O209" s="292"/>
      <c r="P209" s="292"/>
      <c r="Q209" s="292"/>
      <c r="R209" s="292"/>
      <c r="S209" s="292"/>
      <c r="T209" s="292"/>
      <c r="U209" s="292"/>
      <c r="V209" s="292"/>
      <c r="W209" s="292"/>
      <c r="X209" s="292"/>
      <c r="Y209" s="292"/>
      <c r="Z209" s="292"/>
      <c r="AA209" s="292"/>
      <c r="AB209" s="292"/>
      <c r="AC209" s="292"/>
      <c r="AD209" s="292"/>
    </row>
    <row r="210" spans="10:30" s="156" customFormat="1">
      <c r="J210" s="292"/>
      <c r="K210" s="292"/>
      <c r="L210" s="292"/>
      <c r="M210" s="292"/>
      <c r="N210" s="292"/>
      <c r="O210" s="292"/>
      <c r="P210" s="292"/>
      <c r="Q210" s="292"/>
      <c r="R210" s="292"/>
      <c r="S210" s="292"/>
      <c r="T210" s="292"/>
      <c r="U210" s="292"/>
      <c r="V210" s="292"/>
      <c r="W210" s="292"/>
      <c r="X210" s="292"/>
      <c r="Y210" s="292"/>
      <c r="Z210" s="292"/>
      <c r="AA210" s="292"/>
      <c r="AB210" s="292"/>
      <c r="AC210" s="292"/>
      <c r="AD210" s="292"/>
    </row>
    <row r="211" spans="10:30" s="156" customFormat="1">
      <c r="J211" s="292"/>
      <c r="K211" s="292"/>
      <c r="L211" s="292"/>
      <c r="M211" s="292"/>
      <c r="N211" s="292"/>
      <c r="O211" s="292"/>
      <c r="P211" s="292"/>
      <c r="Q211" s="292"/>
      <c r="R211" s="292"/>
      <c r="S211" s="292"/>
      <c r="T211" s="292"/>
      <c r="U211" s="292"/>
      <c r="V211" s="292"/>
      <c r="W211" s="292"/>
      <c r="X211" s="292"/>
      <c r="Y211" s="292"/>
      <c r="Z211" s="292"/>
      <c r="AA211" s="292"/>
      <c r="AB211" s="292"/>
      <c r="AC211" s="292"/>
      <c r="AD211" s="292"/>
    </row>
    <row r="212" spans="10:30" s="156" customFormat="1">
      <c r="J212" s="292"/>
      <c r="K212" s="292"/>
      <c r="L212" s="292"/>
      <c r="M212" s="292"/>
      <c r="N212" s="292"/>
      <c r="O212" s="292"/>
      <c r="P212" s="292"/>
      <c r="Q212" s="292"/>
      <c r="R212" s="292"/>
      <c r="S212" s="292"/>
      <c r="T212" s="292"/>
      <c r="U212" s="292"/>
      <c r="V212" s="292"/>
      <c r="W212" s="292"/>
      <c r="X212" s="292"/>
      <c r="Y212" s="292"/>
      <c r="Z212" s="292"/>
      <c r="AA212" s="292"/>
      <c r="AB212" s="292"/>
      <c r="AC212" s="292"/>
      <c r="AD212" s="292"/>
    </row>
    <row r="213" spans="10:30" s="156" customFormat="1">
      <c r="J213" s="292"/>
      <c r="K213" s="292"/>
      <c r="L213" s="292"/>
      <c r="M213" s="292"/>
      <c r="N213" s="292"/>
      <c r="O213" s="292"/>
      <c r="P213" s="292"/>
      <c r="Q213" s="292"/>
      <c r="R213" s="292"/>
      <c r="S213" s="292"/>
      <c r="T213" s="292"/>
      <c r="U213" s="292"/>
      <c r="V213" s="292"/>
      <c r="W213" s="292"/>
      <c r="X213" s="292"/>
      <c r="Y213" s="292"/>
      <c r="Z213" s="292"/>
      <c r="AA213" s="292"/>
      <c r="AB213" s="292"/>
      <c r="AC213" s="292"/>
      <c r="AD213" s="292"/>
    </row>
    <row r="214" spans="10:30" s="156" customFormat="1">
      <c r="J214" s="292"/>
      <c r="K214" s="292"/>
      <c r="L214" s="292"/>
      <c r="M214" s="292"/>
      <c r="N214" s="292"/>
      <c r="O214" s="292"/>
      <c r="P214" s="292"/>
      <c r="Q214" s="292"/>
      <c r="R214" s="292"/>
      <c r="S214" s="292"/>
      <c r="T214" s="292"/>
      <c r="U214" s="292"/>
      <c r="V214" s="292"/>
      <c r="W214" s="292"/>
      <c r="X214" s="292"/>
      <c r="Y214" s="292"/>
      <c r="Z214" s="292"/>
      <c r="AA214" s="292"/>
      <c r="AB214" s="292"/>
      <c r="AC214" s="292"/>
      <c r="AD214" s="292"/>
    </row>
    <row r="215" spans="10:30" s="156" customFormat="1">
      <c r="J215" s="292"/>
      <c r="K215" s="292"/>
      <c r="L215" s="292"/>
      <c r="M215" s="292"/>
      <c r="N215" s="292"/>
      <c r="O215" s="292"/>
      <c r="P215" s="292"/>
      <c r="Q215" s="292"/>
      <c r="R215" s="292"/>
      <c r="S215" s="292"/>
      <c r="T215" s="292"/>
      <c r="U215" s="292"/>
      <c r="V215" s="292"/>
      <c r="W215" s="292"/>
      <c r="X215" s="292"/>
      <c r="Y215" s="292"/>
      <c r="Z215" s="292"/>
      <c r="AA215" s="292"/>
      <c r="AB215" s="292"/>
      <c r="AC215" s="292"/>
      <c r="AD215" s="292"/>
    </row>
    <row r="216" spans="10:30" s="156" customFormat="1">
      <c r="J216" s="292"/>
      <c r="K216" s="292"/>
      <c r="L216" s="292"/>
      <c r="M216" s="292"/>
      <c r="N216" s="292"/>
      <c r="O216" s="292"/>
      <c r="P216" s="292"/>
      <c r="Q216" s="292"/>
      <c r="R216" s="292"/>
      <c r="S216" s="292"/>
      <c r="T216" s="292"/>
      <c r="U216" s="292"/>
      <c r="V216" s="292"/>
      <c r="W216" s="292"/>
      <c r="X216" s="292"/>
      <c r="Y216" s="292"/>
      <c r="Z216" s="292"/>
      <c r="AA216" s="292"/>
      <c r="AB216" s="292"/>
      <c r="AC216" s="292"/>
      <c r="AD216" s="292"/>
    </row>
    <row r="217" spans="10:30" s="156" customFormat="1">
      <c r="J217" s="292"/>
      <c r="K217" s="292"/>
      <c r="L217" s="292"/>
      <c r="M217" s="292"/>
      <c r="N217" s="292"/>
      <c r="O217" s="292"/>
      <c r="P217" s="292"/>
      <c r="Q217" s="292"/>
      <c r="R217" s="292"/>
      <c r="S217" s="292"/>
      <c r="T217" s="292"/>
      <c r="U217" s="292"/>
      <c r="V217" s="292"/>
      <c r="W217" s="292"/>
      <c r="X217" s="292"/>
      <c r="Y217" s="292"/>
      <c r="Z217" s="292"/>
      <c r="AA217" s="292"/>
      <c r="AB217" s="292"/>
      <c r="AC217" s="292"/>
      <c r="AD217" s="292"/>
    </row>
    <row r="218" spans="10:30" s="156" customFormat="1">
      <c r="J218" s="292"/>
      <c r="K218" s="292"/>
      <c r="L218" s="292"/>
      <c r="M218" s="292"/>
      <c r="N218" s="292"/>
      <c r="O218" s="292"/>
      <c r="P218" s="292"/>
      <c r="Q218" s="292"/>
      <c r="R218" s="292"/>
      <c r="S218" s="292"/>
      <c r="T218" s="292"/>
      <c r="U218" s="292"/>
      <c r="V218" s="292"/>
      <c r="W218" s="292"/>
      <c r="X218" s="292"/>
      <c r="Y218" s="292"/>
      <c r="Z218" s="292"/>
      <c r="AA218" s="292"/>
      <c r="AB218" s="292"/>
      <c r="AC218" s="292"/>
      <c r="AD218" s="292"/>
    </row>
    <row r="219" spans="10:30" s="156" customFormat="1">
      <c r="J219" s="292"/>
      <c r="K219" s="292"/>
      <c r="L219" s="292"/>
      <c r="M219" s="292"/>
      <c r="N219" s="292"/>
      <c r="O219" s="292"/>
      <c r="P219" s="292"/>
      <c r="Q219" s="292"/>
      <c r="R219" s="292"/>
      <c r="S219" s="292"/>
      <c r="T219" s="292"/>
      <c r="U219" s="292"/>
      <c r="V219" s="292"/>
      <c r="W219" s="292"/>
      <c r="X219" s="292"/>
      <c r="Y219" s="292"/>
      <c r="Z219" s="292"/>
      <c r="AA219" s="292"/>
      <c r="AB219" s="292"/>
      <c r="AC219" s="292"/>
      <c r="AD219" s="292"/>
    </row>
    <row r="220" spans="10:30" s="156" customFormat="1">
      <c r="J220" s="292"/>
      <c r="K220" s="292"/>
      <c r="L220" s="292"/>
      <c r="M220" s="292"/>
      <c r="N220" s="292"/>
      <c r="O220" s="292"/>
      <c r="P220" s="292"/>
      <c r="Q220" s="292"/>
      <c r="R220" s="292"/>
      <c r="S220" s="292"/>
      <c r="T220" s="292"/>
      <c r="U220" s="292"/>
      <c r="V220" s="292"/>
      <c r="W220" s="292"/>
      <c r="X220" s="292"/>
      <c r="Y220" s="292"/>
      <c r="Z220" s="292"/>
      <c r="AA220" s="292"/>
      <c r="AB220" s="292"/>
      <c r="AC220" s="292"/>
      <c r="AD220" s="292"/>
    </row>
    <row r="221" spans="10:30" s="156" customFormat="1">
      <c r="J221" s="292"/>
      <c r="K221" s="292"/>
      <c r="L221" s="292"/>
      <c r="M221" s="292"/>
      <c r="N221" s="292"/>
      <c r="O221" s="292"/>
      <c r="P221" s="292"/>
      <c r="Q221" s="292"/>
      <c r="R221" s="292"/>
      <c r="S221" s="292"/>
      <c r="T221" s="292"/>
      <c r="U221" s="292"/>
      <c r="V221" s="292"/>
      <c r="W221" s="292"/>
      <c r="X221" s="292"/>
      <c r="Y221" s="292"/>
      <c r="Z221" s="292"/>
      <c r="AA221" s="292"/>
      <c r="AB221" s="292"/>
      <c r="AC221" s="292"/>
      <c r="AD221" s="292"/>
    </row>
    <row r="222" spans="10:30" s="156" customFormat="1">
      <c r="J222" s="292"/>
      <c r="K222" s="292"/>
      <c r="L222" s="292"/>
      <c r="M222" s="292"/>
      <c r="N222" s="292"/>
      <c r="O222" s="292"/>
      <c r="P222" s="292"/>
      <c r="Q222" s="292"/>
      <c r="R222" s="292"/>
      <c r="S222" s="292"/>
      <c r="T222" s="292"/>
      <c r="U222" s="292"/>
      <c r="V222" s="292"/>
      <c r="W222" s="292"/>
      <c r="X222" s="292"/>
      <c r="Y222" s="292"/>
      <c r="Z222" s="292"/>
      <c r="AA222" s="292"/>
      <c r="AB222" s="292"/>
      <c r="AC222" s="292"/>
      <c r="AD222" s="292"/>
    </row>
    <row r="223" spans="10:30" s="156" customFormat="1">
      <c r="J223" s="292"/>
      <c r="K223" s="292"/>
      <c r="L223" s="292"/>
      <c r="M223" s="292"/>
      <c r="N223" s="292"/>
      <c r="O223" s="292"/>
      <c r="P223" s="292"/>
      <c r="Q223" s="292"/>
      <c r="R223" s="292"/>
      <c r="S223" s="292"/>
      <c r="T223" s="292"/>
      <c r="U223" s="292"/>
      <c r="V223" s="292"/>
      <c r="W223" s="292"/>
      <c r="X223" s="292"/>
      <c r="Y223" s="292"/>
      <c r="Z223" s="292"/>
      <c r="AA223" s="292"/>
      <c r="AB223" s="292"/>
      <c r="AC223" s="292"/>
      <c r="AD223" s="292"/>
    </row>
    <row r="224" spans="10:30" s="156" customFormat="1">
      <c r="J224" s="292"/>
      <c r="K224" s="292"/>
      <c r="L224" s="292"/>
      <c r="M224" s="292"/>
      <c r="N224" s="292"/>
      <c r="O224" s="292"/>
      <c r="P224" s="292"/>
      <c r="Q224" s="292"/>
      <c r="R224" s="292"/>
      <c r="S224" s="292"/>
      <c r="T224" s="292"/>
      <c r="U224" s="292"/>
      <c r="V224" s="292"/>
      <c r="W224" s="292"/>
      <c r="X224" s="292"/>
      <c r="Y224" s="292"/>
      <c r="Z224" s="292"/>
      <c r="AA224" s="292"/>
      <c r="AB224" s="292"/>
      <c r="AC224" s="292"/>
      <c r="AD224" s="292"/>
    </row>
    <row r="225" spans="10:30" s="156" customFormat="1">
      <c r="J225" s="292"/>
      <c r="K225" s="292"/>
      <c r="L225" s="292"/>
      <c r="M225" s="292"/>
      <c r="N225" s="292"/>
      <c r="O225" s="292"/>
      <c r="P225" s="292"/>
      <c r="Q225" s="292"/>
      <c r="R225" s="292"/>
      <c r="S225" s="292"/>
      <c r="T225" s="292"/>
      <c r="U225" s="292"/>
      <c r="V225" s="292"/>
      <c r="W225" s="292"/>
      <c r="X225" s="292"/>
      <c r="Y225" s="292"/>
      <c r="Z225" s="292"/>
      <c r="AA225" s="292"/>
      <c r="AB225" s="292"/>
      <c r="AC225" s="292"/>
      <c r="AD225" s="292"/>
    </row>
    <row r="226" spans="10:30" s="156" customFormat="1">
      <c r="J226" s="292"/>
      <c r="K226" s="292"/>
      <c r="L226" s="292"/>
      <c r="M226" s="292"/>
      <c r="N226" s="292"/>
      <c r="O226" s="292"/>
      <c r="P226" s="292"/>
      <c r="Q226" s="292"/>
      <c r="R226" s="292"/>
      <c r="S226" s="292"/>
      <c r="T226" s="292"/>
      <c r="U226" s="292"/>
      <c r="V226" s="292"/>
      <c r="W226" s="292"/>
      <c r="X226" s="292"/>
      <c r="Y226" s="292"/>
      <c r="Z226" s="292"/>
      <c r="AA226" s="292"/>
      <c r="AB226" s="292"/>
      <c r="AC226" s="292"/>
      <c r="AD226" s="292"/>
    </row>
    <row r="227" spans="10:30" s="156" customFormat="1">
      <c r="J227" s="292"/>
      <c r="K227" s="292"/>
      <c r="L227" s="292"/>
      <c r="M227" s="292"/>
      <c r="N227" s="292"/>
      <c r="O227" s="292"/>
      <c r="P227" s="292"/>
      <c r="Q227" s="292"/>
      <c r="R227" s="292"/>
      <c r="S227" s="292"/>
      <c r="T227" s="292"/>
      <c r="U227" s="292"/>
      <c r="V227" s="292"/>
      <c r="W227" s="292"/>
      <c r="X227" s="292"/>
      <c r="Y227" s="292"/>
      <c r="Z227" s="292"/>
      <c r="AA227" s="292"/>
      <c r="AB227" s="292"/>
      <c r="AC227" s="292"/>
      <c r="AD227" s="292"/>
    </row>
    <row r="228" spans="10:30" s="156" customFormat="1">
      <c r="J228" s="292"/>
      <c r="K228" s="292"/>
      <c r="L228" s="292"/>
      <c r="M228" s="292"/>
      <c r="N228" s="292"/>
      <c r="O228" s="292"/>
      <c r="P228" s="292"/>
      <c r="Q228" s="292"/>
      <c r="R228" s="292"/>
      <c r="S228" s="292"/>
      <c r="T228" s="292"/>
      <c r="U228" s="292"/>
      <c r="V228" s="292"/>
      <c r="W228" s="292"/>
      <c r="X228" s="292"/>
      <c r="Y228" s="292"/>
      <c r="Z228" s="292"/>
      <c r="AA228" s="292"/>
      <c r="AB228" s="292"/>
      <c r="AC228" s="292"/>
      <c r="AD228" s="292"/>
    </row>
    <row r="229" spans="10:30" s="156" customFormat="1">
      <c r="J229" s="292"/>
      <c r="K229" s="292"/>
      <c r="L229" s="292"/>
      <c r="M229" s="292"/>
      <c r="N229" s="292"/>
      <c r="O229" s="292"/>
      <c r="P229" s="292"/>
      <c r="Q229" s="292"/>
      <c r="R229" s="292"/>
      <c r="S229" s="292"/>
      <c r="T229" s="292"/>
      <c r="U229" s="292"/>
      <c r="V229" s="292"/>
      <c r="W229" s="292"/>
      <c r="X229" s="292"/>
      <c r="Y229" s="292"/>
      <c r="Z229" s="292"/>
      <c r="AA229" s="292"/>
      <c r="AB229" s="292"/>
      <c r="AC229" s="292"/>
      <c r="AD229" s="292"/>
    </row>
    <row r="230" spans="10:30" s="156" customFormat="1">
      <c r="J230" s="292"/>
      <c r="K230" s="292"/>
      <c r="L230" s="292"/>
      <c r="M230" s="292"/>
      <c r="N230" s="292"/>
      <c r="O230" s="292"/>
      <c r="P230" s="292"/>
      <c r="Q230" s="292"/>
      <c r="R230" s="292"/>
      <c r="S230" s="292"/>
      <c r="T230" s="292"/>
      <c r="U230" s="292"/>
      <c r="V230" s="292"/>
      <c r="W230" s="292"/>
      <c r="X230" s="292"/>
      <c r="Y230" s="292"/>
      <c r="Z230" s="292"/>
      <c r="AA230" s="292"/>
      <c r="AB230" s="292"/>
      <c r="AC230" s="292"/>
      <c r="AD230" s="292"/>
    </row>
    <row r="231" spans="10:30" s="156" customFormat="1">
      <c r="J231" s="292"/>
      <c r="K231" s="292"/>
      <c r="L231" s="292"/>
      <c r="M231" s="292"/>
      <c r="N231" s="292"/>
      <c r="O231" s="292"/>
      <c r="P231" s="292"/>
      <c r="Q231" s="292"/>
      <c r="R231" s="292"/>
      <c r="S231" s="292"/>
      <c r="T231" s="292"/>
      <c r="U231" s="292"/>
      <c r="V231" s="292"/>
      <c r="W231" s="292"/>
      <c r="X231" s="292"/>
      <c r="Y231" s="292"/>
      <c r="Z231" s="292"/>
      <c r="AA231" s="292"/>
      <c r="AB231" s="292"/>
      <c r="AC231" s="292"/>
      <c r="AD231" s="292"/>
    </row>
    <row r="232" spans="10:30" s="156" customFormat="1">
      <c r="J232" s="292"/>
      <c r="K232" s="292"/>
      <c r="L232" s="292"/>
      <c r="M232" s="292"/>
      <c r="N232" s="292"/>
      <c r="O232" s="292"/>
      <c r="P232" s="292"/>
      <c r="Q232" s="292"/>
      <c r="R232" s="292"/>
      <c r="S232" s="292"/>
      <c r="T232" s="292"/>
      <c r="U232" s="292"/>
      <c r="V232" s="292"/>
      <c r="W232" s="292"/>
      <c r="X232" s="292"/>
      <c r="Y232" s="292"/>
      <c r="Z232" s="292"/>
      <c r="AA232" s="292"/>
      <c r="AB232" s="292"/>
      <c r="AC232" s="292"/>
      <c r="AD232" s="292"/>
    </row>
    <row r="233" spans="10:30" s="156" customFormat="1">
      <c r="J233" s="292"/>
      <c r="K233" s="292"/>
      <c r="L233" s="292"/>
      <c r="M233" s="292"/>
      <c r="N233" s="292"/>
      <c r="O233" s="292"/>
      <c r="P233" s="292"/>
      <c r="Q233" s="292"/>
      <c r="R233" s="292"/>
      <c r="S233" s="292"/>
      <c r="T233" s="292"/>
      <c r="U233" s="292"/>
      <c r="V233" s="292"/>
      <c r="W233" s="292"/>
      <c r="X233" s="292"/>
      <c r="Y233" s="292"/>
      <c r="Z233" s="292"/>
      <c r="AA233" s="292"/>
      <c r="AB233" s="292"/>
      <c r="AC233" s="292"/>
      <c r="AD233" s="292"/>
    </row>
    <row r="234" spans="10:30" s="156" customFormat="1">
      <c r="J234" s="292"/>
      <c r="K234" s="292"/>
      <c r="L234" s="292"/>
      <c r="M234" s="292"/>
      <c r="N234" s="292"/>
      <c r="O234" s="292"/>
      <c r="P234" s="292"/>
      <c r="Q234" s="292"/>
      <c r="R234" s="292"/>
      <c r="S234" s="292"/>
      <c r="T234" s="292"/>
      <c r="U234" s="292"/>
      <c r="V234" s="292"/>
      <c r="W234" s="292"/>
      <c r="X234" s="292"/>
      <c r="Y234" s="292"/>
      <c r="Z234" s="292"/>
      <c r="AA234" s="292"/>
      <c r="AB234" s="292"/>
      <c r="AC234" s="292"/>
      <c r="AD234" s="292"/>
    </row>
    <row r="235" spans="10:30" s="156" customFormat="1">
      <c r="J235" s="292"/>
      <c r="K235" s="292"/>
      <c r="L235" s="292"/>
      <c r="M235" s="292"/>
      <c r="N235" s="292"/>
      <c r="O235" s="292"/>
      <c r="P235" s="292"/>
      <c r="Q235" s="292"/>
      <c r="R235" s="292"/>
      <c r="S235" s="292"/>
      <c r="T235" s="292"/>
      <c r="U235" s="292"/>
      <c r="V235" s="292"/>
      <c r="W235" s="292"/>
      <c r="X235" s="292"/>
      <c r="Y235" s="292"/>
      <c r="Z235" s="292"/>
      <c r="AA235" s="292"/>
      <c r="AB235" s="292"/>
      <c r="AC235" s="292"/>
      <c r="AD235" s="292"/>
    </row>
    <row r="236" spans="10:30" s="156" customFormat="1">
      <c r="J236" s="292"/>
      <c r="K236" s="292"/>
      <c r="L236" s="292"/>
      <c r="M236" s="292"/>
      <c r="N236" s="292"/>
      <c r="O236" s="292"/>
      <c r="P236" s="292"/>
      <c r="Q236" s="292"/>
      <c r="R236" s="292"/>
      <c r="S236" s="292"/>
      <c r="T236" s="292"/>
      <c r="U236" s="292"/>
      <c r="V236" s="292"/>
      <c r="W236" s="292"/>
      <c r="X236" s="292"/>
      <c r="Y236" s="292"/>
      <c r="Z236" s="292"/>
      <c r="AA236" s="292"/>
      <c r="AB236" s="292"/>
      <c r="AC236" s="292"/>
      <c r="AD236" s="292"/>
    </row>
    <row r="237" spans="10:30" s="156" customFormat="1">
      <c r="J237" s="292"/>
      <c r="K237" s="292"/>
      <c r="L237" s="292"/>
      <c r="M237" s="292"/>
      <c r="N237" s="292"/>
      <c r="O237" s="292"/>
      <c r="P237" s="292"/>
      <c r="Q237" s="292"/>
      <c r="R237" s="292"/>
      <c r="S237" s="292"/>
      <c r="T237" s="292"/>
      <c r="U237" s="292"/>
      <c r="V237" s="292"/>
      <c r="W237" s="292"/>
      <c r="X237" s="292"/>
      <c r="Y237" s="292"/>
      <c r="Z237" s="292"/>
      <c r="AA237" s="292"/>
      <c r="AB237" s="292"/>
      <c r="AC237" s="292"/>
      <c r="AD237" s="292"/>
    </row>
    <row r="238" spans="10:30" s="156" customFormat="1">
      <c r="J238" s="292"/>
      <c r="K238" s="292"/>
      <c r="L238" s="292"/>
      <c r="M238" s="292"/>
      <c r="N238" s="292"/>
      <c r="O238" s="292"/>
      <c r="P238" s="292"/>
      <c r="Q238" s="292"/>
      <c r="R238" s="292"/>
      <c r="S238" s="292"/>
      <c r="T238" s="292"/>
      <c r="U238" s="292"/>
      <c r="V238" s="292"/>
      <c r="W238" s="292"/>
      <c r="X238" s="292"/>
      <c r="Y238" s="292"/>
      <c r="Z238" s="292"/>
      <c r="AA238" s="292"/>
      <c r="AB238" s="292"/>
      <c r="AC238" s="292"/>
      <c r="AD238" s="292"/>
    </row>
    <row r="239" spans="10:30" s="156" customFormat="1">
      <c r="J239" s="292"/>
      <c r="K239" s="292"/>
      <c r="L239" s="292"/>
      <c r="M239" s="292"/>
      <c r="N239" s="292"/>
      <c r="O239" s="292"/>
      <c r="P239" s="292"/>
      <c r="Q239" s="292"/>
      <c r="R239" s="292"/>
      <c r="S239" s="292"/>
      <c r="T239" s="292"/>
      <c r="U239" s="292"/>
      <c r="V239" s="292"/>
      <c r="W239" s="292"/>
      <c r="X239" s="292"/>
      <c r="Y239" s="292"/>
      <c r="Z239" s="292"/>
      <c r="AA239" s="292"/>
      <c r="AB239" s="292"/>
      <c r="AC239" s="292"/>
      <c r="AD239" s="292"/>
    </row>
    <row r="240" spans="10:30" s="156" customFormat="1">
      <c r="J240" s="292"/>
      <c r="K240" s="292"/>
      <c r="L240" s="292"/>
      <c r="M240" s="292"/>
      <c r="N240" s="292"/>
      <c r="O240" s="292"/>
      <c r="P240" s="292"/>
      <c r="Q240" s="292"/>
      <c r="R240" s="292"/>
      <c r="S240" s="292"/>
      <c r="T240" s="292"/>
      <c r="U240" s="292"/>
      <c r="V240" s="292"/>
      <c r="W240" s="292"/>
      <c r="X240" s="292"/>
      <c r="Y240" s="292"/>
      <c r="Z240" s="292"/>
      <c r="AA240" s="292"/>
      <c r="AB240" s="292"/>
      <c r="AC240" s="292"/>
      <c r="AD240" s="292"/>
    </row>
    <row r="241" spans="10:30" s="156" customFormat="1">
      <c r="J241" s="292"/>
      <c r="K241" s="292"/>
      <c r="L241" s="292"/>
      <c r="M241" s="292"/>
      <c r="N241" s="292"/>
      <c r="O241" s="292"/>
      <c r="P241" s="292"/>
      <c r="Q241" s="292"/>
      <c r="R241" s="292"/>
      <c r="S241" s="292"/>
      <c r="T241" s="292"/>
      <c r="U241" s="292"/>
      <c r="V241" s="292"/>
      <c r="W241" s="292"/>
      <c r="X241" s="292"/>
      <c r="Y241" s="292"/>
      <c r="Z241" s="292"/>
      <c r="AA241" s="292"/>
      <c r="AB241" s="292"/>
      <c r="AC241" s="292"/>
      <c r="AD241" s="292"/>
    </row>
    <row r="242" spans="10:30" s="156" customFormat="1">
      <c r="J242" s="292"/>
      <c r="K242" s="292"/>
      <c r="L242" s="292"/>
      <c r="M242" s="292"/>
      <c r="N242" s="292"/>
      <c r="O242" s="292"/>
      <c r="P242" s="292"/>
      <c r="Q242" s="292"/>
      <c r="R242" s="292"/>
      <c r="S242" s="292"/>
      <c r="T242" s="292"/>
      <c r="U242" s="292"/>
      <c r="V242" s="292"/>
      <c r="W242" s="292"/>
      <c r="X242" s="292"/>
      <c r="Y242" s="292"/>
      <c r="Z242" s="292"/>
      <c r="AA242" s="292"/>
      <c r="AB242" s="292"/>
      <c r="AC242" s="292"/>
      <c r="AD242" s="292"/>
    </row>
    <row r="243" spans="10:30" s="156" customFormat="1">
      <c r="J243" s="292"/>
      <c r="K243" s="292"/>
      <c r="L243" s="292"/>
      <c r="M243" s="292"/>
      <c r="N243" s="292"/>
      <c r="O243" s="292"/>
      <c r="P243" s="292"/>
      <c r="Q243" s="292"/>
      <c r="R243" s="292"/>
      <c r="S243" s="292"/>
      <c r="T243" s="292"/>
      <c r="U243" s="292"/>
      <c r="V243" s="292"/>
      <c r="W243" s="292"/>
      <c r="X243" s="292"/>
      <c r="Y243" s="292"/>
      <c r="Z243" s="292"/>
      <c r="AA243" s="292"/>
      <c r="AB243" s="292"/>
      <c r="AC243" s="292"/>
      <c r="AD243" s="292"/>
    </row>
    <row r="244" spans="10:30" s="156" customFormat="1">
      <c r="J244" s="292"/>
      <c r="K244" s="292"/>
      <c r="L244" s="292"/>
      <c r="M244" s="292"/>
      <c r="N244" s="292"/>
      <c r="O244" s="292"/>
      <c r="P244" s="292"/>
      <c r="Q244" s="292"/>
      <c r="R244" s="292"/>
      <c r="S244" s="292"/>
      <c r="T244" s="292"/>
      <c r="U244" s="292"/>
      <c r="V244" s="292"/>
      <c r="W244" s="292"/>
      <c r="X244" s="292"/>
      <c r="Y244" s="292"/>
      <c r="Z244" s="292"/>
      <c r="AA244" s="292"/>
      <c r="AB244" s="292"/>
      <c r="AC244" s="292"/>
      <c r="AD244" s="292"/>
    </row>
    <row r="245" spans="10:30" s="156" customFormat="1">
      <c r="J245" s="292"/>
      <c r="K245" s="292"/>
      <c r="L245" s="292"/>
      <c r="M245" s="292"/>
      <c r="N245" s="292"/>
      <c r="O245" s="292"/>
      <c r="P245" s="292"/>
      <c r="Q245" s="292"/>
      <c r="R245" s="292"/>
      <c r="S245" s="292"/>
      <c r="T245" s="292"/>
      <c r="U245" s="292"/>
      <c r="V245" s="292"/>
      <c r="W245" s="292"/>
      <c r="X245" s="292"/>
      <c r="Y245" s="292"/>
      <c r="Z245" s="292"/>
      <c r="AA245" s="292"/>
      <c r="AB245" s="292"/>
      <c r="AC245" s="292"/>
      <c r="AD245" s="292"/>
    </row>
    <row r="246" spans="10:30" s="156" customFormat="1">
      <c r="J246" s="292"/>
      <c r="K246" s="292"/>
      <c r="L246" s="292"/>
      <c r="M246" s="292"/>
      <c r="N246" s="292"/>
      <c r="O246" s="292"/>
      <c r="P246" s="292"/>
      <c r="Q246" s="292"/>
      <c r="R246" s="292"/>
      <c r="S246" s="292"/>
      <c r="T246" s="292"/>
      <c r="U246" s="292"/>
      <c r="V246" s="292"/>
      <c r="W246" s="292"/>
      <c r="X246" s="292"/>
      <c r="Y246" s="292"/>
      <c r="Z246" s="292"/>
      <c r="AA246" s="292"/>
      <c r="AB246" s="292"/>
      <c r="AC246" s="292"/>
      <c r="AD246" s="292"/>
    </row>
    <row r="247" spans="10:30" s="156" customFormat="1">
      <c r="J247" s="292"/>
      <c r="K247" s="292"/>
      <c r="L247" s="292"/>
      <c r="M247" s="292"/>
      <c r="N247" s="292"/>
      <c r="O247" s="292"/>
      <c r="P247" s="292"/>
      <c r="Q247" s="292"/>
      <c r="R247" s="292"/>
      <c r="S247" s="292"/>
      <c r="T247" s="292"/>
      <c r="U247" s="292"/>
      <c r="V247" s="292"/>
      <c r="W247" s="292"/>
      <c r="X247" s="292"/>
      <c r="Y247" s="292"/>
      <c r="Z247" s="292"/>
      <c r="AA247" s="292"/>
      <c r="AB247" s="292"/>
      <c r="AC247" s="292"/>
      <c r="AD247" s="292"/>
    </row>
    <row r="248" spans="10:30" s="156" customFormat="1">
      <c r="J248" s="292"/>
      <c r="K248" s="292"/>
      <c r="L248" s="292"/>
      <c r="M248" s="292"/>
      <c r="N248" s="292"/>
      <c r="O248" s="292"/>
      <c r="P248" s="292"/>
      <c r="Q248" s="292"/>
      <c r="R248" s="292"/>
      <c r="S248" s="292"/>
      <c r="T248" s="292"/>
      <c r="U248" s="292"/>
      <c r="V248" s="292"/>
      <c r="W248" s="292"/>
      <c r="X248" s="292"/>
      <c r="Y248" s="292"/>
      <c r="Z248" s="292"/>
      <c r="AA248" s="292"/>
      <c r="AB248" s="292"/>
      <c r="AC248" s="292"/>
      <c r="AD248" s="292"/>
    </row>
    <row r="249" spans="10:30" s="156" customFormat="1">
      <c r="J249" s="292"/>
      <c r="K249" s="292"/>
      <c r="L249" s="292"/>
      <c r="M249" s="292"/>
      <c r="N249" s="292"/>
      <c r="O249" s="292"/>
      <c r="P249" s="292"/>
      <c r="Q249" s="292"/>
      <c r="R249" s="292"/>
      <c r="S249" s="292"/>
      <c r="T249" s="292"/>
      <c r="U249" s="292"/>
      <c r="V249" s="292"/>
      <c r="W249" s="292"/>
      <c r="X249" s="292"/>
      <c r="Y249" s="292"/>
      <c r="Z249" s="292"/>
      <c r="AA249" s="292"/>
      <c r="AB249" s="292"/>
      <c r="AC249" s="292"/>
      <c r="AD249" s="292"/>
    </row>
    <row r="250" spans="10:30" s="156" customFormat="1">
      <c r="J250" s="292"/>
      <c r="K250" s="292"/>
      <c r="L250" s="292"/>
      <c r="M250" s="292"/>
      <c r="N250" s="292"/>
      <c r="O250" s="292"/>
      <c r="P250" s="292"/>
      <c r="Q250" s="292"/>
      <c r="R250" s="292"/>
      <c r="S250" s="292"/>
      <c r="T250" s="292"/>
      <c r="U250" s="292"/>
      <c r="V250" s="292"/>
      <c r="W250" s="292"/>
      <c r="X250" s="292"/>
      <c r="Y250" s="292"/>
      <c r="Z250" s="292"/>
      <c r="AA250" s="292"/>
      <c r="AB250" s="292"/>
      <c r="AC250" s="292"/>
      <c r="AD250" s="292"/>
    </row>
    <row r="251" spans="10:30" s="156" customFormat="1">
      <c r="J251" s="292"/>
      <c r="K251" s="292"/>
      <c r="L251" s="292"/>
      <c r="M251" s="292"/>
      <c r="N251" s="292"/>
      <c r="O251" s="292"/>
      <c r="P251" s="292"/>
      <c r="Q251" s="292"/>
      <c r="R251" s="292"/>
      <c r="S251" s="292"/>
      <c r="T251" s="292"/>
      <c r="U251" s="292"/>
      <c r="V251" s="292"/>
      <c r="W251" s="292"/>
      <c r="X251" s="292"/>
      <c r="Y251" s="292"/>
      <c r="Z251" s="292"/>
      <c r="AA251" s="292"/>
      <c r="AB251" s="292"/>
      <c r="AC251" s="292"/>
      <c r="AD251" s="292"/>
    </row>
  </sheetData>
  <sheetProtection sheet="1" objects="1" scenarios="1"/>
  <mergeCells count="32">
    <mergeCell ref="A3:C3"/>
    <mergeCell ref="E3:I3"/>
    <mergeCell ref="B5:G5"/>
    <mergeCell ref="A1:I1"/>
    <mergeCell ref="B6:C6"/>
    <mergeCell ref="B7:C7"/>
    <mergeCell ref="E43:I48"/>
    <mergeCell ref="B55:D55"/>
    <mergeCell ref="B58:D58"/>
    <mergeCell ref="A65:H65"/>
    <mergeCell ref="B13:H13"/>
    <mergeCell ref="B14:H14"/>
    <mergeCell ref="A16:I16"/>
    <mergeCell ref="A17:I17"/>
    <mergeCell ref="A18:I18"/>
    <mergeCell ref="D26:I26"/>
    <mergeCell ref="A25:A26"/>
    <mergeCell ref="B25:C29"/>
    <mergeCell ref="E31:I36"/>
    <mergeCell ref="E37:I42"/>
    <mergeCell ref="U84:U86"/>
    <mergeCell ref="E95:I96"/>
    <mergeCell ref="U87:U89"/>
    <mergeCell ref="C82:I82"/>
    <mergeCell ref="F75:I75"/>
    <mergeCell ref="C114:H114"/>
    <mergeCell ref="A99:A100"/>
    <mergeCell ref="O98:S103"/>
    <mergeCell ref="K80:K82"/>
    <mergeCell ref="C86:I86"/>
    <mergeCell ref="B113:C113"/>
    <mergeCell ref="A110:A113"/>
  </mergeCells>
  <phoneticPr fontId="1"/>
  <pageMargins left="0.45" right="0.45" top="0.5" bottom="0.5" header="0.3" footer="0.3"/>
  <pageSetup paperSize="9" scale="70" fitToHeight="2"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8195" r:id="rId3" name="Option Button 3">
              <controlPr locked="0" defaultSize="0" autoFill="0" autoLine="0" autoPict="0">
                <anchor moveWithCells="1">
                  <from>
                    <xdr:col>2</xdr:col>
                    <xdr:colOff>25400</xdr:colOff>
                    <xdr:row>29</xdr:row>
                    <xdr:rowOff>190500</xdr:rowOff>
                  </from>
                  <to>
                    <xdr:col>3</xdr:col>
                    <xdr:colOff>939800</xdr:colOff>
                    <xdr:row>31</xdr:row>
                    <xdr:rowOff>25400</xdr:rowOff>
                  </to>
                </anchor>
              </controlPr>
            </control>
          </mc:Choice>
        </mc:AlternateContent>
        <mc:AlternateContent xmlns:mc="http://schemas.openxmlformats.org/markup-compatibility/2006">
          <mc:Choice Requires="x14">
            <control shapeId="8196" r:id="rId4" name="Group Box 4">
              <controlPr defaultSize="0" autoFill="0" autoPict="0">
                <anchor moveWithCells="1">
                  <from>
                    <xdr:col>0</xdr:col>
                    <xdr:colOff>1689100</xdr:colOff>
                    <xdr:row>35</xdr:row>
                    <xdr:rowOff>114300</xdr:rowOff>
                  </from>
                  <to>
                    <xdr:col>4</xdr:col>
                    <xdr:colOff>355600</xdr:colOff>
                    <xdr:row>38</xdr:row>
                    <xdr:rowOff>88900</xdr:rowOff>
                  </to>
                </anchor>
              </controlPr>
            </control>
          </mc:Choice>
        </mc:AlternateContent>
        <mc:AlternateContent xmlns:mc="http://schemas.openxmlformats.org/markup-compatibility/2006">
          <mc:Choice Requires="x14">
            <control shapeId="8197" r:id="rId5" name="Option Button 5">
              <controlPr locked="0" defaultSize="0" autoFill="0" autoLine="0" autoPict="0">
                <anchor moveWithCells="1">
                  <from>
                    <xdr:col>1</xdr:col>
                    <xdr:colOff>0</xdr:colOff>
                    <xdr:row>35</xdr:row>
                    <xdr:rowOff>190500</xdr:rowOff>
                  </from>
                  <to>
                    <xdr:col>1</xdr:col>
                    <xdr:colOff>800100</xdr:colOff>
                    <xdr:row>37</xdr:row>
                    <xdr:rowOff>25400</xdr:rowOff>
                  </to>
                </anchor>
              </controlPr>
            </control>
          </mc:Choice>
        </mc:AlternateContent>
        <mc:AlternateContent xmlns:mc="http://schemas.openxmlformats.org/markup-compatibility/2006">
          <mc:Choice Requires="x14">
            <control shapeId="8198" r:id="rId6" name="Option Button 6">
              <controlPr defaultSize="0" autoFill="0" autoLine="0" autoPict="0">
                <anchor moveWithCells="1">
                  <from>
                    <xdr:col>2</xdr:col>
                    <xdr:colOff>0</xdr:colOff>
                    <xdr:row>35</xdr:row>
                    <xdr:rowOff>190500</xdr:rowOff>
                  </from>
                  <to>
                    <xdr:col>4</xdr:col>
                    <xdr:colOff>38100</xdr:colOff>
                    <xdr:row>37</xdr:row>
                    <xdr:rowOff>25400</xdr:rowOff>
                  </to>
                </anchor>
              </controlPr>
            </control>
          </mc:Choice>
        </mc:AlternateContent>
        <mc:AlternateContent xmlns:mc="http://schemas.openxmlformats.org/markup-compatibility/2006">
          <mc:Choice Requires="x14">
            <control shapeId="8199" r:id="rId7" name="Option Button 7">
              <controlPr locked="0" defaultSize="0" autoFill="0" autoLine="0" autoPict="0">
                <anchor moveWithCells="1">
                  <from>
                    <xdr:col>1</xdr:col>
                    <xdr:colOff>12700</xdr:colOff>
                    <xdr:row>41</xdr:row>
                    <xdr:rowOff>190500</xdr:rowOff>
                  </from>
                  <to>
                    <xdr:col>2</xdr:col>
                    <xdr:colOff>584200</xdr:colOff>
                    <xdr:row>44</xdr:row>
                    <xdr:rowOff>12700</xdr:rowOff>
                  </to>
                </anchor>
              </controlPr>
            </control>
          </mc:Choice>
        </mc:AlternateContent>
        <mc:AlternateContent xmlns:mc="http://schemas.openxmlformats.org/markup-compatibility/2006">
          <mc:Choice Requires="x14">
            <control shapeId="8201" r:id="rId8" name="Option Button 9">
              <controlPr locked="0" defaultSize="0" autoFill="0" autoLine="0" autoPict="0">
                <anchor moveWithCells="1">
                  <from>
                    <xdr:col>1</xdr:col>
                    <xdr:colOff>12700</xdr:colOff>
                    <xdr:row>47</xdr:row>
                    <xdr:rowOff>190500</xdr:rowOff>
                  </from>
                  <to>
                    <xdr:col>2</xdr:col>
                    <xdr:colOff>584200</xdr:colOff>
                    <xdr:row>50</xdr:row>
                    <xdr:rowOff>12700</xdr:rowOff>
                  </to>
                </anchor>
              </controlPr>
            </control>
          </mc:Choice>
        </mc:AlternateContent>
        <mc:AlternateContent xmlns:mc="http://schemas.openxmlformats.org/markup-compatibility/2006">
          <mc:Choice Requires="x14">
            <control shapeId="8202" r:id="rId9" name="Group Box 10">
              <controlPr defaultSize="0" autoFill="0" autoPict="0">
                <anchor moveWithCells="1">
                  <from>
                    <xdr:col>0</xdr:col>
                    <xdr:colOff>711200</xdr:colOff>
                    <xdr:row>39</xdr:row>
                    <xdr:rowOff>203200</xdr:rowOff>
                  </from>
                  <to>
                    <xdr:col>6</xdr:col>
                    <xdr:colOff>825500</xdr:colOff>
                    <xdr:row>47</xdr:row>
                    <xdr:rowOff>50800</xdr:rowOff>
                  </to>
                </anchor>
              </controlPr>
            </control>
          </mc:Choice>
        </mc:AlternateContent>
        <mc:AlternateContent xmlns:mc="http://schemas.openxmlformats.org/markup-compatibility/2006">
          <mc:Choice Requires="x14">
            <control shapeId="8204" r:id="rId10" name="Option Button 12">
              <controlPr locked="0" defaultSize="0" autoFill="0" autoLine="0" autoPict="0">
                <anchor moveWithCells="1">
                  <from>
                    <xdr:col>2</xdr:col>
                    <xdr:colOff>0</xdr:colOff>
                    <xdr:row>41</xdr:row>
                    <xdr:rowOff>190500</xdr:rowOff>
                  </from>
                  <to>
                    <xdr:col>4</xdr:col>
                    <xdr:colOff>12700</xdr:colOff>
                    <xdr:row>44</xdr:row>
                    <xdr:rowOff>12700</xdr:rowOff>
                  </to>
                </anchor>
              </controlPr>
            </control>
          </mc:Choice>
        </mc:AlternateContent>
        <mc:AlternateContent xmlns:mc="http://schemas.openxmlformats.org/markup-compatibility/2006">
          <mc:Choice Requires="x14">
            <control shapeId="8206" r:id="rId11" name="Option Button 14">
              <controlPr locked="0" defaultSize="0" autoFill="0" autoLine="0" autoPict="0">
                <anchor moveWithCells="1">
                  <from>
                    <xdr:col>1</xdr:col>
                    <xdr:colOff>0</xdr:colOff>
                    <xdr:row>49</xdr:row>
                    <xdr:rowOff>0</xdr:rowOff>
                  </from>
                  <to>
                    <xdr:col>2</xdr:col>
                    <xdr:colOff>571500</xdr:colOff>
                    <xdr:row>52</xdr:row>
                    <xdr:rowOff>12700</xdr:rowOff>
                  </to>
                </anchor>
              </controlPr>
            </control>
          </mc:Choice>
        </mc:AlternateContent>
        <mc:AlternateContent xmlns:mc="http://schemas.openxmlformats.org/markup-compatibility/2006">
          <mc:Choice Requires="x14">
            <control shapeId="8209" r:id="rId12" name="Option Button 17">
              <controlPr locked="0" defaultSize="0" autoFill="0" autoLine="0" autoPict="0">
                <anchor moveWithCells="1">
                  <from>
                    <xdr:col>1</xdr:col>
                    <xdr:colOff>12700</xdr:colOff>
                    <xdr:row>51</xdr:row>
                    <xdr:rowOff>0</xdr:rowOff>
                  </from>
                  <to>
                    <xdr:col>2</xdr:col>
                    <xdr:colOff>584200</xdr:colOff>
                    <xdr:row>54</xdr:row>
                    <xdr:rowOff>12700</xdr:rowOff>
                  </to>
                </anchor>
              </controlPr>
            </control>
          </mc:Choice>
        </mc:AlternateContent>
        <mc:AlternateContent xmlns:mc="http://schemas.openxmlformats.org/markup-compatibility/2006">
          <mc:Choice Requires="x14">
            <control shapeId="8210" r:id="rId13" name="Option Button 18">
              <controlPr locked="0" defaultSize="0" autoFill="0" autoLine="0" autoPict="0">
                <anchor moveWithCells="1">
                  <from>
                    <xdr:col>2</xdr:col>
                    <xdr:colOff>152400</xdr:colOff>
                    <xdr:row>51</xdr:row>
                    <xdr:rowOff>0</xdr:rowOff>
                  </from>
                  <to>
                    <xdr:col>3</xdr:col>
                    <xdr:colOff>723900</xdr:colOff>
                    <xdr:row>54</xdr:row>
                    <xdr:rowOff>12700</xdr:rowOff>
                  </to>
                </anchor>
              </controlPr>
            </control>
          </mc:Choice>
        </mc:AlternateContent>
        <mc:AlternateContent xmlns:mc="http://schemas.openxmlformats.org/markup-compatibility/2006">
          <mc:Choice Requires="x14">
            <control shapeId="8211" r:id="rId14" name="Option Button 19">
              <controlPr locked="0" defaultSize="0" autoFill="0" autoLine="0" autoPict="0">
                <anchor moveWithCells="1">
                  <from>
                    <xdr:col>3</xdr:col>
                    <xdr:colOff>292100</xdr:colOff>
                    <xdr:row>51</xdr:row>
                    <xdr:rowOff>0</xdr:rowOff>
                  </from>
                  <to>
                    <xdr:col>4</xdr:col>
                    <xdr:colOff>863600</xdr:colOff>
                    <xdr:row>54</xdr:row>
                    <xdr:rowOff>12700</xdr:rowOff>
                  </to>
                </anchor>
              </controlPr>
            </control>
          </mc:Choice>
        </mc:AlternateContent>
        <mc:AlternateContent xmlns:mc="http://schemas.openxmlformats.org/markup-compatibility/2006">
          <mc:Choice Requires="x14">
            <control shapeId="8213" r:id="rId15" name="Option Button 21">
              <controlPr defaultSize="0" autoFill="0" autoLine="0" autoPict="0">
                <anchor moveWithCells="1">
                  <from>
                    <xdr:col>1</xdr:col>
                    <xdr:colOff>12700</xdr:colOff>
                    <xdr:row>72</xdr:row>
                    <xdr:rowOff>190500</xdr:rowOff>
                  </from>
                  <to>
                    <xdr:col>1</xdr:col>
                    <xdr:colOff>850900</xdr:colOff>
                    <xdr:row>74</xdr:row>
                    <xdr:rowOff>63500</xdr:rowOff>
                  </to>
                </anchor>
              </controlPr>
            </control>
          </mc:Choice>
        </mc:AlternateContent>
        <mc:AlternateContent xmlns:mc="http://schemas.openxmlformats.org/markup-compatibility/2006">
          <mc:Choice Requires="x14">
            <control shapeId="8214" r:id="rId16" name="Option Button 22">
              <controlPr defaultSize="0" autoFill="0" autoLine="0" autoPict="0">
                <anchor moveWithCells="1">
                  <from>
                    <xdr:col>2</xdr:col>
                    <xdr:colOff>0</xdr:colOff>
                    <xdr:row>72</xdr:row>
                    <xdr:rowOff>190500</xdr:rowOff>
                  </from>
                  <to>
                    <xdr:col>2</xdr:col>
                    <xdr:colOff>838200</xdr:colOff>
                    <xdr:row>74</xdr:row>
                    <xdr:rowOff>63500</xdr:rowOff>
                  </to>
                </anchor>
              </controlPr>
            </control>
          </mc:Choice>
        </mc:AlternateContent>
        <mc:AlternateContent xmlns:mc="http://schemas.openxmlformats.org/markup-compatibility/2006">
          <mc:Choice Requires="x14">
            <control shapeId="8215" r:id="rId17" name="Option Button 23">
              <controlPr defaultSize="0" autoFill="0" autoLine="0" autoPict="0">
                <anchor moveWithCells="1">
                  <from>
                    <xdr:col>3</xdr:col>
                    <xdr:colOff>0</xdr:colOff>
                    <xdr:row>72</xdr:row>
                    <xdr:rowOff>190500</xdr:rowOff>
                  </from>
                  <to>
                    <xdr:col>3</xdr:col>
                    <xdr:colOff>838200</xdr:colOff>
                    <xdr:row>74</xdr:row>
                    <xdr:rowOff>63500</xdr:rowOff>
                  </to>
                </anchor>
              </controlPr>
            </control>
          </mc:Choice>
        </mc:AlternateContent>
        <mc:AlternateContent xmlns:mc="http://schemas.openxmlformats.org/markup-compatibility/2006">
          <mc:Choice Requires="x14">
            <control shapeId="8217" r:id="rId18" name="Option Button 25">
              <controlPr locked="0" defaultSize="0" autoFill="0" autoLine="0" autoPict="0">
                <anchor moveWithCells="1">
                  <from>
                    <xdr:col>1</xdr:col>
                    <xdr:colOff>12700</xdr:colOff>
                    <xdr:row>73</xdr:row>
                    <xdr:rowOff>203200</xdr:rowOff>
                  </from>
                  <to>
                    <xdr:col>2</xdr:col>
                    <xdr:colOff>584200</xdr:colOff>
                    <xdr:row>75</xdr:row>
                    <xdr:rowOff>76200</xdr:rowOff>
                  </to>
                </anchor>
              </controlPr>
            </control>
          </mc:Choice>
        </mc:AlternateContent>
        <mc:AlternateContent xmlns:mc="http://schemas.openxmlformats.org/markup-compatibility/2006">
          <mc:Choice Requires="x14">
            <control shapeId="8219" r:id="rId19" name="Group Box 27">
              <controlPr defaultSize="0" autoFill="0" autoPict="0">
                <anchor moveWithCells="1">
                  <from>
                    <xdr:col>0</xdr:col>
                    <xdr:colOff>1549400</xdr:colOff>
                    <xdr:row>75</xdr:row>
                    <xdr:rowOff>76200</xdr:rowOff>
                  </from>
                  <to>
                    <xdr:col>4</xdr:col>
                    <xdr:colOff>698500</xdr:colOff>
                    <xdr:row>78</xdr:row>
                    <xdr:rowOff>76200</xdr:rowOff>
                  </to>
                </anchor>
              </controlPr>
            </control>
          </mc:Choice>
        </mc:AlternateContent>
        <mc:AlternateContent xmlns:mc="http://schemas.openxmlformats.org/markup-compatibility/2006">
          <mc:Choice Requires="x14">
            <control shapeId="8220" r:id="rId20" name="Option Button 28">
              <controlPr locked="0" defaultSize="0" autoFill="0" autoLine="0" autoPict="0">
                <anchor moveWithCells="1">
                  <from>
                    <xdr:col>1</xdr:col>
                    <xdr:colOff>12700</xdr:colOff>
                    <xdr:row>75</xdr:row>
                    <xdr:rowOff>203200</xdr:rowOff>
                  </from>
                  <to>
                    <xdr:col>2</xdr:col>
                    <xdr:colOff>584200</xdr:colOff>
                    <xdr:row>77</xdr:row>
                    <xdr:rowOff>76200</xdr:rowOff>
                  </to>
                </anchor>
              </controlPr>
            </control>
          </mc:Choice>
        </mc:AlternateContent>
        <mc:AlternateContent xmlns:mc="http://schemas.openxmlformats.org/markup-compatibility/2006">
          <mc:Choice Requires="x14">
            <control shapeId="8221" r:id="rId21" name="Option Button 29">
              <controlPr defaultSize="0" autoFill="0" autoLine="0" autoPict="0">
                <anchor moveWithCells="1">
                  <from>
                    <xdr:col>2</xdr:col>
                    <xdr:colOff>0</xdr:colOff>
                    <xdr:row>75</xdr:row>
                    <xdr:rowOff>203200</xdr:rowOff>
                  </from>
                  <to>
                    <xdr:col>4</xdr:col>
                    <xdr:colOff>660400</xdr:colOff>
                    <xdr:row>77</xdr:row>
                    <xdr:rowOff>76200</xdr:rowOff>
                  </to>
                </anchor>
              </controlPr>
            </control>
          </mc:Choice>
        </mc:AlternateContent>
        <mc:AlternateContent xmlns:mc="http://schemas.openxmlformats.org/markup-compatibility/2006">
          <mc:Choice Requires="x14">
            <control shapeId="8222" r:id="rId22" name="Check Box 30">
              <controlPr locked="0" defaultSize="0" autoFill="0" autoLine="0" autoPict="0">
                <anchor moveWithCells="1">
                  <from>
                    <xdr:col>2</xdr:col>
                    <xdr:colOff>0</xdr:colOff>
                    <xdr:row>76</xdr:row>
                    <xdr:rowOff>228600</xdr:rowOff>
                  </from>
                  <to>
                    <xdr:col>3</xdr:col>
                    <xdr:colOff>571500</xdr:colOff>
                    <xdr:row>78</xdr:row>
                    <xdr:rowOff>50800</xdr:rowOff>
                  </to>
                </anchor>
              </controlPr>
            </control>
          </mc:Choice>
        </mc:AlternateContent>
        <mc:AlternateContent xmlns:mc="http://schemas.openxmlformats.org/markup-compatibility/2006">
          <mc:Choice Requires="x14">
            <control shapeId="8223" r:id="rId23" name="Check Box 31">
              <controlPr locked="0" defaultSize="0" autoFill="0" autoLine="0" autoPict="0">
                <anchor moveWithCells="1">
                  <from>
                    <xdr:col>3</xdr:col>
                    <xdr:colOff>177800</xdr:colOff>
                    <xdr:row>76</xdr:row>
                    <xdr:rowOff>228600</xdr:rowOff>
                  </from>
                  <to>
                    <xdr:col>4</xdr:col>
                    <xdr:colOff>749300</xdr:colOff>
                    <xdr:row>78</xdr:row>
                    <xdr:rowOff>50800</xdr:rowOff>
                  </to>
                </anchor>
              </controlPr>
            </control>
          </mc:Choice>
        </mc:AlternateContent>
        <mc:AlternateContent xmlns:mc="http://schemas.openxmlformats.org/markup-compatibility/2006">
          <mc:Choice Requires="x14">
            <control shapeId="8225" r:id="rId24" name="Check Box 33">
              <controlPr locked="0" defaultSize="0" autoFill="0" autoLine="0" autoPict="0">
                <anchor moveWithCells="1">
                  <from>
                    <xdr:col>6</xdr:col>
                    <xdr:colOff>368300</xdr:colOff>
                    <xdr:row>76</xdr:row>
                    <xdr:rowOff>228600</xdr:rowOff>
                  </from>
                  <to>
                    <xdr:col>7</xdr:col>
                    <xdr:colOff>939800</xdr:colOff>
                    <xdr:row>78</xdr:row>
                    <xdr:rowOff>50800</xdr:rowOff>
                  </to>
                </anchor>
              </controlPr>
            </control>
          </mc:Choice>
        </mc:AlternateContent>
        <mc:AlternateContent xmlns:mc="http://schemas.openxmlformats.org/markup-compatibility/2006">
          <mc:Choice Requires="x14">
            <control shapeId="8226" r:id="rId25" name="Check Box 34">
              <controlPr locked="0" defaultSize="0" autoFill="0" autoLine="0" autoPict="0">
                <anchor moveWithCells="1">
                  <from>
                    <xdr:col>2</xdr:col>
                    <xdr:colOff>0</xdr:colOff>
                    <xdr:row>77</xdr:row>
                    <xdr:rowOff>215900</xdr:rowOff>
                  </from>
                  <to>
                    <xdr:col>3</xdr:col>
                    <xdr:colOff>571500</xdr:colOff>
                    <xdr:row>79</xdr:row>
                    <xdr:rowOff>38100</xdr:rowOff>
                  </to>
                </anchor>
              </controlPr>
            </control>
          </mc:Choice>
        </mc:AlternateContent>
        <mc:AlternateContent xmlns:mc="http://schemas.openxmlformats.org/markup-compatibility/2006">
          <mc:Choice Requires="x14">
            <control shapeId="8227" r:id="rId26" name="Check Box 35">
              <controlPr locked="0" defaultSize="0" autoFill="0" autoLine="0" autoPict="0">
                <anchor moveWithCells="1">
                  <from>
                    <xdr:col>3</xdr:col>
                    <xdr:colOff>774700</xdr:colOff>
                    <xdr:row>77</xdr:row>
                    <xdr:rowOff>215900</xdr:rowOff>
                  </from>
                  <to>
                    <xdr:col>5</xdr:col>
                    <xdr:colOff>406400</xdr:colOff>
                    <xdr:row>79</xdr:row>
                    <xdr:rowOff>38100</xdr:rowOff>
                  </to>
                </anchor>
              </controlPr>
            </control>
          </mc:Choice>
        </mc:AlternateContent>
        <mc:AlternateContent xmlns:mc="http://schemas.openxmlformats.org/markup-compatibility/2006">
          <mc:Choice Requires="x14">
            <control shapeId="8228" r:id="rId27" name="Check Box 36">
              <controlPr locked="0" defaultSize="0" autoFill="0" autoLine="0" autoPict="0">
                <anchor moveWithCells="1">
                  <from>
                    <xdr:col>5</xdr:col>
                    <xdr:colOff>812800</xdr:colOff>
                    <xdr:row>77</xdr:row>
                    <xdr:rowOff>215900</xdr:rowOff>
                  </from>
                  <to>
                    <xdr:col>7</xdr:col>
                    <xdr:colOff>444500</xdr:colOff>
                    <xdr:row>79</xdr:row>
                    <xdr:rowOff>38100</xdr:rowOff>
                  </to>
                </anchor>
              </controlPr>
            </control>
          </mc:Choice>
        </mc:AlternateContent>
        <mc:AlternateContent xmlns:mc="http://schemas.openxmlformats.org/markup-compatibility/2006">
          <mc:Choice Requires="x14">
            <control shapeId="8229" r:id="rId28" name="Check Box 37">
              <controlPr locked="0" defaultSize="0" autoFill="0" autoLine="0" autoPict="0">
                <anchor moveWithCells="1">
                  <from>
                    <xdr:col>7</xdr:col>
                    <xdr:colOff>381000</xdr:colOff>
                    <xdr:row>77</xdr:row>
                    <xdr:rowOff>215900</xdr:rowOff>
                  </from>
                  <to>
                    <xdr:col>9</xdr:col>
                    <xdr:colOff>12700</xdr:colOff>
                    <xdr:row>79</xdr:row>
                    <xdr:rowOff>38100</xdr:rowOff>
                  </to>
                </anchor>
              </controlPr>
            </control>
          </mc:Choice>
        </mc:AlternateContent>
        <mc:AlternateContent xmlns:mc="http://schemas.openxmlformats.org/markup-compatibility/2006">
          <mc:Choice Requires="x14">
            <control shapeId="8230" r:id="rId29" name="Check Box 38">
              <controlPr locked="0" defaultSize="0" autoFill="0" autoLine="0" autoPict="0">
                <anchor moveWithCells="1">
                  <from>
                    <xdr:col>2</xdr:col>
                    <xdr:colOff>0</xdr:colOff>
                    <xdr:row>78</xdr:row>
                    <xdr:rowOff>228600</xdr:rowOff>
                  </from>
                  <to>
                    <xdr:col>3</xdr:col>
                    <xdr:colOff>571500</xdr:colOff>
                    <xdr:row>80</xdr:row>
                    <xdr:rowOff>50800</xdr:rowOff>
                  </to>
                </anchor>
              </controlPr>
            </control>
          </mc:Choice>
        </mc:AlternateContent>
        <mc:AlternateContent xmlns:mc="http://schemas.openxmlformats.org/markup-compatibility/2006">
          <mc:Choice Requires="x14">
            <control shapeId="8231" r:id="rId30" name="Check Box 39">
              <controlPr locked="0" defaultSize="0" autoFill="0" autoLine="0" autoPict="0">
                <anchor moveWithCells="1">
                  <from>
                    <xdr:col>3</xdr:col>
                    <xdr:colOff>177800</xdr:colOff>
                    <xdr:row>78</xdr:row>
                    <xdr:rowOff>228600</xdr:rowOff>
                  </from>
                  <to>
                    <xdr:col>4</xdr:col>
                    <xdr:colOff>749300</xdr:colOff>
                    <xdr:row>80</xdr:row>
                    <xdr:rowOff>50800</xdr:rowOff>
                  </to>
                </anchor>
              </controlPr>
            </control>
          </mc:Choice>
        </mc:AlternateContent>
        <mc:AlternateContent xmlns:mc="http://schemas.openxmlformats.org/markup-compatibility/2006">
          <mc:Choice Requires="x14">
            <control shapeId="8232" r:id="rId31" name="Check Box 40">
              <controlPr locked="0" defaultSize="0" autoFill="0" autoLine="0" autoPict="0">
                <anchor moveWithCells="1">
                  <from>
                    <xdr:col>4</xdr:col>
                    <xdr:colOff>381000</xdr:colOff>
                    <xdr:row>78</xdr:row>
                    <xdr:rowOff>228600</xdr:rowOff>
                  </from>
                  <to>
                    <xdr:col>6</xdr:col>
                    <xdr:colOff>12700</xdr:colOff>
                    <xdr:row>80</xdr:row>
                    <xdr:rowOff>50800</xdr:rowOff>
                  </to>
                </anchor>
              </controlPr>
            </control>
          </mc:Choice>
        </mc:AlternateContent>
        <mc:AlternateContent xmlns:mc="http://schemas.openxmlformats.org/markup-compatibility/2006">
          <mc:Choice Requires="x14">
            <control shapeId="8233" r:id="rId32" name="Check Box 41">
              <controlPr locked="0" defaultSize="0" autoFill="0" autoLine="0" autoPict="0">
                <anchor moveWithCells="1">
                  <from>
                    <xdr:col>5</xdr:col>
                    <xdr:colOff>584200</xdr:colOff>
                    <xdr:row>78</xdr:row>
                    <xdr:rowOff>228600</xdr:rowOff>
                  </from>
                  <to>
                    <xdr:col>7</xdr:col>
                    <xdr:colOff>215900</xdr:colOff>
                    <xdr:row>80</xdr:row>
                    <xdr:rowOff>50800</xdr:rowOff>
                  </to>
                </anchor>
              </controlPr>
            </control>
          </mc:Choice>
        </mc:AlternateContent>
        <mc:AlternateContent xmlns:mc="http://schemas.openxmlformats.org/markup-compatibility/2006">
          <mc:Choice Requires="x14">
            <control shapeId="8234" r:id="rId33" name="Check Box 42">
              <controlPr locked="0" defaultSize="0" autoFill="0" autoLine="0" autoPict="0">
                <anchor moveWithCells="1">
                  <from>
                    <xdr:col>1</xdr:col>
                    <xdr:colOff>952500</xdr:colOff>
                    <xdr:row>79</xdr:row>
                    <xdr:rowOff>228600</xdr:rowOff>
                  </from>
                  <to>
                    <xdr:col>4</xdr:col>
                    <xdr:colOff>685800</xdr:colOff>
                    <xdr:row>81</xdr:row>
                    <xdr:rowOff>50800</xdr:rowOff>
                  </to>
                </anchor>
              </controlPr>
            </control>
          </mc:Choice>
        </mc:AlternateContent>
        <mc:AlternateContent xmlns:mc="http://schemas.openxmlformats.org/markup-compatibility/2006">
          <mc:Choice Requires="x14">
            <control shapeId="8236" r:id="rId34" name="Option Button 44">
              <controlPr defaultSize="0" autoFill="0" autoLine="0" autoPict="0">
                <anchor moveWithCells="1">
                  <from>
                    <xdr:col>1</xdr:col>
                    <xdr:colOff>0</xdr:colOff>
                    <xdr:row>81</xdr:row>
                    <xdr:rowOff>825500</xdr:rowOff>
                  </from>
                  <to>
                    <xdr:col>4</xdr:col>
                    <xdr:colOff>88900</xdr:colOff>
                    <xdr:row>83</xdr:row>
                    <xdr:rowOff>63500</xdr:rowOff>
                  </to>
                </anchor>
              </controlPr>
            </control>
          </mc:Choice>
        </mc:AlternateContent>
        <mc:AlternateContent xmlns:mc="http://schemas.openxmlformats.org/markup-compatibility/2006">
          <mc:Choice Requires="x14">
            <control shapeId="8238" r:id="rId35" name="Check Box 46">
              <controlPr locked="0" defaultSize="0" autoFill="0" autoLine="0" autoPict="0">
                <anchor moveWithCells="1">
                  <from>
                    <xdr:col>2</xdr:col>
                    <xdr:colOff>12700</xdr:colOff>
                    <xdr:row>82</xdr:row>
                    <xdr:rowOff>190500</xdr:rowOff>
                  </from>
                  <to>
                    <xdr:col>3</xdr:col>
                    <xdr:colOff>584200</xdr:colOff>
                    <xdr:row>84</xdr:row>
                    <xdr:rowOff>63500</xdr:rowOff>
                  </to>
                </anchor>
              </controlPr>
            </control>
          </mc:Choice>
        </mc:AlternateContent>
        <mc:AlternateContent xmlns:mc="http://schemas.openxmlformats.org/markup-compatibility/2006">
          <mc:Choice Requires="x14">
            <control shapeId="8239" r:id="rId36" name="Check Box 47">
              <controlPr locked="0" defaultSize="0" autoFill="0" autoLine="0" autoPict="0">
                <anchor moveWithCells="1">
                  <from>
                    <xdr:col>3</xdr:col>
                    <xdr:colOff>0</xdr:colOff>
                    <xdr:row>82</xdr:row>
                    <xdr:rowOff>190500</xdr:rowOff>
                  </from>
                  <to>
                    <xdr:col>4</xdr:col>
                    <xdr:colOff>571500</xdr:colOff>
                    <xdr:row>84</xdr:row>
                    <xdr:rowOff>63500</xdr:rowOff>
                  </to>
                </anchor>
              </controlPr>
            </control>
          </mc:Choice>
        </mc:AlternateContent>
        <mc:AlternateContent xmlns:mc="http://schemas.openxmlformats.org/markup-compatibility/2006">
          <mc:Choice Requires="x14">
            <control shapeId="8240" r:id="rId37" name="Check Box 48">
              <controlPr locked="0" defaultSize="0" autoFill="0" autoLine="0" autoPict="0">
                <anchor moveWithCells="1">
                  <from>
                    <xdr:col>4</xdr:col>
                    <xdr:colOff>0</xdr:colOff>
                    <xdr:row>82</xdr:row>
                    <xdr:rowOff>190500</xdr:rowOff>
                  </from>
                  <to>
                    <xdr:col>5</xdr:col>
                    <xdr:colOff>571500</xdr:colOff>
                    <xdr:row>84</xdr:row>
                    <xdr:rowOff>63500</xdr:rowOff>
                  </to>
                </anchor>
              </controlPr>
            </control>
          </mc:Choice>
        </mc:AlternateContent>
        <mc:AlternateContent xmlns:mc="http://schemas.openxmlformats.org/markup-compatibility/2006">
          <mc:Choice Requires="x14">
            <control shapeId="8241" r:id="rId38" name="Check Box 49">
              <controlPr locked="0" defaultSize="0" autoFill="0" autoLine="0" autoPict="0">
                <anchor moveWithCells="1">
                  <from>
                    <xdr:col>5</xdr:col>
                    <xdr:colOff>0</xdr:colOff>
                    <xdr:row>82</xdr:row>
                    <xdr:rowOff>190500</xdr:rowOff>
                  </from>
                  <to>
                    <xdr:col>6</xdr:col>
                    <xdr:colOff>571500</xdr:colOff>
                    <xdr:row>84</xdr:row>
                    <xdr:rowOff>63500</xdr:rowOff>
                  </to>
                </anchor>
              </controlPr>
            </control>
          </mc:Choice>
        </mc:AlternateContent>
        <mc:AlternateContent xmlns:mc="http://schemas.openxmlformats.org/markup-compatibility/2006">
          <mc:Choice Requires="x14">
            <control shapeId="8244" r:id="rId39" name="Check Box 52">
              <controlPr locked="0" defaultSize="0" autoFill="0" autoLine="0" autoPict="0">
                <anchor moveWithCells="1">
                  <from>
                    <xdr:col>2</xdr:col>
                    <xdr:colOff>12700</xdr:colOff>
                    <xdr:row>83</xdr:row>
                    <xdr:rowOff>203200</xdr:rowOff>
                  </from>
                  <to>
                    <xdr:col>3</xdr:col>
                    <xdr:colOff>584200</xdr:colOff>
                    <xdr:row>85</xdr:row>
                    <xdr:rowOff>76200</xdr:rowOff>
                  </to>
                </anchor>
              </controlPr>
            </control>
          </mc:Choice>
        </mc:AlternateContent>
        <mc:AlternateContent xmlns:mc="http://schemas.openxmlformats.org/markup-compatibility/2006">
          <mc:Choice Requires="x14">
            <control shapeId="8245" r:id="rId40" name="Check Box 53">
              <controlPr locked="0" defaultSize="0" autoFill="0" autoLine="0" autoPict="0">
                <anchor moveWithCells="1">
                  <from>
                    <xdr:col>3</xdr:col>
                    <xdr:colOff>0</xdr:colOff>
                    <xdr:row>83</xdr:row>
                    <xdr:rowOff>203200</xdr:rowOff>
                  </from>
                  <to>
                    <xdr:col>4</xdr:col>
                    <xdr:colOff>571500</xdr:colOff>
                    <xdr:row>85</xdr:row>
                    <xdr:rowOff>76200</xdr:rowOff>
                  </to>
                </anchor>
              </controlPr>
            </control>
          </mc:Choice>
        </mc:AlternateContent>
        <mc:AlternateContent xmlns:mc="http://schemas.openxmlformats.org/markup-compatibility/2006">
          <mc:Choice Requires="x14">
            <control shapeId="8246" r:id="rId41" name="Check Box 54">
              <controlPr locked="0" defaultSize="0" autoFill="0" autoLine="0" autoPict="0">
                <anchor moveWithCells="1">
                  <from>
                    <xdr:col>4</xdr:col>
                    <xdr:colOff>0</xdr:colOff>
                    <xdr:row>83</xdr:row>
                    <xdr:rowOff>203200</xdr:rowOff>
                  </from>
                  <to>
                    <xdr:col>7</xdr:col>
                    <xdr:colOff>609600</xdr:colOff>
                    <xdr:row>85</xdr:row>
                    <xdr:rowOff>76200</xdr:rowOff>
                  </to>
                </anchor>
              </controlPr>
            </control>
          </mc:Choice>
        </mc:AlternateContent>
        <mc:AlternateContent xmlns:mc="http://schemas.openxmlformats.org/markup-compatibility/2006">
          <mc:Choice Requires="x14">
            <control shapeId="8247" r:id="rId42" name="Check Box 55">
              <controlPr locked="0" defaultSize="0" autoFill="0" autoLine="0" autoPict="0">
                <anchor moveWithCells="1">
                  <from>
                    <xdr:col>1</xdr:col>
                    <xdr:colOff>647700</xdr:colOff>
                    <xdr:row>85</xdr:row>
                    <xdr:rowOff>457200</xdr:rowOff>
                  </from>
                  <to>
                    <xdr:col>3</xdr:col>
                    <xdr:colOff>279400</xdr:colOff>
                    <xdr:row>87</xdr:row>
                    <xdr:rowOff>76200</xdr:rowOff>
                  </to>
                </anchor>
              </controlPr>
            </control>
          </mc:Choice>
        </mc:AlternateContent>
        <mc:AlternateContent xmlns:mc="http://schemas.openxmlformats.org/markup-compatibility/2006">
          <mc:Choice Requires="x14">
            <control shapeId="8248" r:id="rId43" name="Check Box 56">
              <controlPr locked="0" defaultSize="0" autoFill="0" autoLine="0" autoPict="0">
                <anchor moveWithCells="1">
                  <from>
                    <xdr:col>1</xdr:col>
                    <xdr:colOff>647700</xdr:colOff>
                    <xdr:row>86</xdr:row>
                    <xdr:rowOff>203200</xdr:rowOff>
                  </from>
                  <to>
                    <xdr:col>3</xdr:col>
                    <xdr:colOff>279400</xdr:colOff>
                    <xdr:row>88</xdr:row>
                    <xdr:rowOff>76200</xdr:rowOff>
                  </to>
                </anchor>
              </controlPr>
            </control>
          </mc:Choice>
        </mc:AlternateContent>
        <mc:AlternateContent xmlns:mc="http://schemas.openxmlformats.org/markup-compatibility/2006">
          <mc:Choice Requires="x14">
            <control shapeId="8249" r:id="rId44" name="Check Box 57">
              <controlPr locked="0" defaultSize="0" autoFill="0" autoLine="0" autoPict="0">
                <anchor moveWithCells="1">
                  <from>
                    <xdr:col>1</xdr:col>
                    <xdr:colOff>647700</xdr:colOff>
                    <xdr:row>87</xdr:row>
                    <xdr:rowOff>190500</xdr:rowOff>
                  </from>
                  <to>
                    <xdr:col>3</xdr:col>
                    <xdr:colOff>279400</xdr:colOff>
                    <xdr:row>89</xdr:row>
                    <xdr:rowOff>63500</xdr:rowOff>
                  </to>
                </anchor>
              </controlPr>
            </control>
          </mc:Choice>
        </mc:AlternateContent>
        <mc:AlternateContent xmlns:mc="http://schemas.openxmlformats.org/markup-compatibility/2006">
          <mc:Choice Requires="x14">
            <control shapeId="8250" r:id="rId45" name="Check Box 58">
              <controlPr locked="0" defaultSize="0" autoFill="0" autoLine="0" autoPict="0">
                <anchor moveWithCells="1">
                  <from>
                    <xdr:col>1</xdr:col>
                    <xdr:colOff>647700</xdr:colOff>
                    <xdr:row>88</xdr:row>
                    <xdr:rowOff>203200</xdr:rowOff>
                  </from>
                  <to>
                    <xdr:col>3</xdr:col>
                    <xdr:colOff>279400</xdr:colOff>
                    <xdr:row>90</xdr:row>
                    <xdr:rowOff>76200</xdr:rowOff>
                  </to>
                </anchor>
              </controlPr>
            </control>
          </mc:Choice>
        </mc:AlternateContent>
        <mc:AlternateContent xmlns:mc="http://schemas.openxmlformats.org/markup-compatibility/2006">
          <mc:Choice Requires="x14">
            <control shapeId="8251" r:id="rId46" name="Check Box 59">
              <controlPr locked="0" defaultSize="0" autoFill="0" autoLine="0" autoPict="0">
                <anchor moveWithCells="1">
                  <from>
                    <xdr:col>1</xdr:col>
                    <xdr:colOff>647700</xdr:colOff>
                    <xdr:row>89</xdr:row>
                    <xdr:rowOff>203200</xdr:rowOff>
                  </from>
                  <to>
                    <xdr:col>3</xdr:col>
                    <xdr:colOff>279400</xdr:colOff>
                    <xdr:row>91</xdr:row>
                    <xdr:rowOff>76200</xdr:rowOff>
                  </to>
                </anchor>
              </controlPr>
            </control>
          </mc:Choice>
        </mc:AlternateContent>
        <mc:AlternateContent xmlns:mc="http://schemas.openxmlformats.org/markup-compatibility/2006">
          <mc:Choice Requires="x14">
            <control shapeId="8252" r:id="rId47" name="Check Box 60">
              <controlPr locked="0" defaultSize="0" autoFill="0" autoLine="0" autoPict="0">
                <anchor moveWithCells="1">
                  <from>
                    <xdr:col>1</xdr:col>
                    <xdr:colOff>647700</xdr:colOff>
                    <xdr:row>90</xdr:row>
                    <xdr:rowOff>203200</xdr:rowOff>
                  </from>
                  <to>
                    <xdr:col>3</xdr:col>
                    <xdr:colOff>279400</xdr:colOff>
                    <xdr:row>92</xdr:row>
                    <xdr:rowOff>76200</xdr:rowOff>
                  </to>
                </anchor>
              </controlPr>
            </control>
          </mc:Choice>
        </mc:AlternateContent>
        <mc:AlternateContent xmlns:mc="http://schemas.openxmlformats.org/markup-compatibility/2006">
          <mc:Choice Requires="x14">
            <control shapeId="8253" r:id="rId48" name="Check Box 61">
              <controlPr locked="0" defaultSize="0" autoFill="0" autoLine="0" autoPict="0">
                <anchor moveWithCells="1">
                  <from>
                    <xdr:col>1</xdr:col>
                    <xdr:colOff>647700</xdr:colOff>
                    <xdr:row>91</xdr:row>
                    <xdr:rowOff>203200</xdr:rowOff>
                  </from>
                  <to>
                    <xdr:col>3</xdr:col>
                    <xdr:colOff>279400</xdr:colOff>
                    <xdr:row>93</xdr:row>
                    <xdr:rowOff>76200</xdr:rowOff>
                  </to>
                </anchor>
              </controlPr>
            </control>
          </mc:Choice>
        </mc:AlternateContent>
        <mc:AlternateContent xmlns:mc="http://schemas.openxmlformats.org/markup-compatibility/2006">
          <mc:Choice Requires="x14">
            <control shapeId="8254" r:id="rId49" name="Check Box 62">
              <controlPr locked="0" defaultSize="0" autoFill="0" autoLine="0" autoPict="0">
                <anchor moveWithCells="1">
                  <from>
                    <xdr:col>1</xdr:col>
                    <xdr:colOff>647700</xdr:colOff>
                    <xdr:row>92</xdr:row>
                    <xdr:rowOff>203200</xdr:rowOff>
                  </from>
                  <to>
                    <xdr:col>3</xdr:col>
                    <xdr:colOff>279400</xdr:colOff>
                    <xdr:row>94</xdr:row>
                    <xdr:rowOff>76200</xdr:rowOff>
                  </to>
                </anchor>
              </controlPr>
            </control>
          </mc:Choice>
        </mc:AlternateContent>
        <mc:AlternateContent xmlns:mc="http://schemas.openxmlformats.org/markup-compatibility/2006">
          <mc:Choice Requires="x14">
            <control shapeId="8255" r:id="rId50" name="Check Box 63">
              <controlPr locked="0" defaultSize="0" autoFill="0" autoLine="0" autoPict="0">
                <anchor moveWithCells="1">
                  <from>
                    <xdr:col>1</xdr:col>
                    <xdr:colOff>647700</xdr:colOff>
                    <xdr:row>93</xdr:row>
                    <xdr:rowOff>190500</xdr:rowOff>
                  </from>
                  <to>
                    <xdr:col>3</xdr:col>
                    <xdr:colOff>279400</xdr:colOff>
                    <xdr:row>95</xdr:row>
                    <xdr:rowOff>63500</xdr:rowOff>
                  </to>
                </anchor>
              </controlPr>
            </control>
          </mc:Choice>
        </mc:AlternateContent>
        <mc:AlternateContent xmlns:mc="http://schemas.openxmlformats.org/markup-compatibility/2006">
          <mc:Choice Requires="x14">
            <control shapeId="8257" r:id="rId51" name="Option Button 65">
              <controlPr defaultSize="0" autoFill="0" autoLine="0" autoPict="0">
                <anchor moveWithCells="1">
                  <from>
                    <xdr:col>0</xdr:col>
                    <xdr:colOff>1854200</xdr:colOff>
                    <xdr:row>101</xdr:row>
                    <xdr:rowOff>203200</xdr:rowOff>
                  </from>
                  <to>
                    <xdr:col>2</xdr:col>
                    <xdr:colOff>546100</xdr:colOff>
                    <xdr:row>103</xdr:row>
                    <xdr:rowOff>76200</xdr:rowOff>
                  </to>
                </anchor>
              </controlPr>
            </control>
          </mc:Choice>
        </mc:AlternateContent>
        <mc:AlternateContent xmlns:mc="http://schemas.openxmlformats.org/markup-compatibility/2006">
          <mc:Choice Requires="x14">
            <control shapeId="8258" r:id="rId52" name="Option Button 66">
              <controlPr defaultSize="0" autoFill="0" autoLine="0" autoPict="0">
                <anchor moveWithCells="1">
                  <from>
                    <xdr:col>2</xdr:col>
                    <xdr:colOff>736600</xdr:colOff>
                    <xdr:row>101</xdr:row>
                    <xdr:rowOff>203200</xdr:rowOff>
                  </from>
                  <to>
                    <xdr:col>4</xdr:col>
                    <xdr:colOff>368300</xdr:colOff>
                    <xdr:row>103</xdr:row>
                    <xdr:rowOff>76200</xdr:rowOff>
                  </to>
                </anchor>
              </controlPr>
            </control>
          </mc:Choice>
        </mc:AlternateContent>
        <mc:AlternateContent xmlns:mc="http://schemas.openxmlformats.org/markup-compatibility/2006">
          <mc:Choice Requires="x14">
            <control shapeId="8259" r:id="rId53" name="Option Button 67">
              <controlPr defaultSize="0" autoFill="0" autoLine="0" autoPict="0">
                <anchor moveWithCells="1">
                  <from>
                    <xdr:col>2</xdr:col>
                    <xdr:colOff>736600</xdr:colOff>
                    <xdr:row>102</xdr:row>
                    <xdr:rowOff>203200</xdr:rowOff>
                  </from>
                  <to>
                    <xdr:col>4</xdr:col>
                    <xdr:colOff>368300</xdr:colOff>
                    <xdr:row>104</xdr:row>
                    <xdr:rowOff>76200</xdr:rowOff>
                  </to>
                </anchor>
              </controlPr>
            </control>
          </mc:Choice>
        </mc:AlternateContent>
        <mc:AlternateContent xmlns:mc="http://schemas.openxmlformats.org/markup-compatibility/2006">
          <mc:Choice Requires="x14">
            <control shapeId="8260" r:id="rId54" name="Option Button 68">
              <controlPr defaultSize="0" autoFill="0" autoLine="0" autoPict="0">
                <anchor moveWithCells="1">
                  <from>
                    <xdr:col>2</xdr:col>
                    <xdr:colOff>736600</xdr:colOff>
                    <xdr:row>103</xdr:row>
                    <xdr:rowOff>203200</xdr:rowOff>
                  </from>
                  <to>
                    <xdr:col>4</xdr:col>
                    <xdr:colOff>368300</xdr:colOff>
                    <xdr:row>105</xdr:row>
                    <xdr:rowOff>76200</xdr:rowOff>
                  </to>
                </anchor>
              </controlPr>
            </control>
          </mc:Choice>
        </mc:AlternateContent>
        <mc:AlternateContent xmlns:mc="http://schemas.openxmlformats.org/markup-compatibility/2006">
          <mc:Choice Requires="x14">
            <control shapeId="8261" r:id="rId55" name="Option Button 69">
              <controlPr locked="0" defaultSize="0" autoFill="0" autoLine="0" autoPict="0">
                <anchor moveWithCells="1">
                  <from>
                    <xdr:col>2</xdr:col>
                    <xdr:colOff>736600</xdr:colOff>
                    <xdr:row>104</xdr:row>
                    <xdr:rowOff>203200</xdr:rowOff>
                  </from>
                  <to>
                    <xdr:col>4</xdr:col>
                    <xdr:colOff>368300</xdr:colOff>
                    <xdr:row>106</xdr:row>
                    <xdr:rowOff>76200</xdr:rowOff>
                  </to>
                </anchor>
              </controlPr>
            </control>
          </mc:Choice>
        </mc:AlternateContent>
        <mc:AlternateContent xmlns:mc="http://schemas.openxmlformats.org/markup-compatibility/2006">
          <mc:Choice Requires="x14">
            <control shapeId="8262" r:id="rId56" name="Option Button 70">
              <controlPr defaultSize="0" autoFill="0" autoLine="0" autoPict="0">
                <anchor moveWithCells="1">
                  <from>
                    <xdr:col>2</xdr:col>
                    <xdr:colOff>736600</xdr:colOff>
                    <xdr:row>105</xdr:row>
                    <xdr:rowOff>203200</xdr:rowOff>
                  </from>
                  <to>
                    <xdr:col>4</xdr:col>
                    <xdr:colOff>368300</xdr:colOff>
                    <xdr:row>107</xdr:row>
                    <xdr:rowOff>76200</xdr:rowOff>
                  </to>
                </anchor>
              </controlPr>
            </control>
          </mc:Choice>
        </mc:AlternateContent>
        <mc:AlternateContent xmlns:mc="http://schemas.openxmlformats.org/markup-compatibility/2006">
          <mc:Choice Requires="x14">
            <control shapeId="8264" r:id="rId57" name="Option Button 72">
              <controlPr defaultSize="0" autoFill="0" autoLine="0" autoPict="0">
                <anchor moveWithCells="1">
                  <from>
                    <xdr:col>1</xdr:col>
                    <xdr:colOff>12700</xdr:colOff>
                    <xdr:row>108</xdr:row>
                    <xdr:rowOff>12700</xdr:rowOff>
                  </from>
                  <to>
                    <xdr:col>4</xdr:col>
                    <xdr:colOff>12700</xdr:colOff>
                    <xdr:row>109</xdr:row>
                    <xdr:rowOff>139700</xdr:rowOff>
                  </to>
                </anchor>
              </controlPr>
            </control>
          </mc:Choice>
        </mc:AlternateContent>
        <mc:AlternateContent xmlns:mc="http://schemas.openxmlformats.org/markup-compatibility/2006">
          <mc:Choice Requires="x14">
            <control shapeId="8265" r:id="rId58" name="Option Button 73">
              <controlPr defaultSize="0" autoFill="0" autoLine="0" autoPict="0">
                <anchor moveWithCells="1">
                  <from>
                    <xdr:col>1</xdr:col>
                    <xdr:colOff>660400</xdr:colOff>
                    <xdr:row>108</xdr:row>
                    <xdr:rowOff>12700</xdr:rowOff>
                  </from>
                  <to>
                    <xdr:col>3</xdr:col>
                    <xdr:colOff>825500</xdr:colOff>
                    <xdr:row>109</xdr:row>
                    <xdr:rowOff>139700</xdr:rowOff>
                  </to>
                </anchor>
              </controlPr>
            </control>
          </mc:Choice>
        </mc:AlternateContent>
        <mc:AlternateContent xmlns:mc="http://schemas.openxmlformats.org/markup-compatibility/2006">
          <mc:Choice Requires="x14">
            <control shapeId="8266" r:id="rId59" name="Option Button 74">
              <controlPr defaultSize="0" autoFill="0" autoLine="0" autoPict="0">
                <anchor moveWithCells="1">
                  <from>
                    <xdr:col>3</xdr:col>
                    <xdr:colOff>812800</xdr:colOff>
                    <xdr:row>108</xdr:row>
                    <xdr:rowOff>12700</xdr:rowOff>
                  </from>
                  <to>
                    <xdr:col>6</xdr:col>
                    <xdr:colOff>25400</xdr:colOff>
                    <xdr:row>109</xdr:row>
                    <xdr:rowOff>139700</xdr:rowOff>
                  </to>
                </anchor>
              </controlPr>
            </control>
          </mc:Choice>
        </mc:AlternateContent>
        <mc:AlternateContent xmlns:mc="http://schemas.openxmlformats.org/markup-compatibility/2006">
          <mc:Choice Requires="x14">
            <control shapeId="8268" r:id="rId60" name="Option Button 76">
              <controlPr defaultSize="0" autoFill="0" autoLine="0" autoPict="0">
                <anchor moveWithCells="1">
                  <from>
                    <xdr:col>5</xdr:col>
                    <xdr:colOff>787400</xdr:colOff>
                    <xdr:row>108</xdr:row>
                    <xdr:rowOff>12700</xdr:rowOff>
                  </from>
                  <to>
                    <xdr:col>8</xdr:col>
                    <xdr:colOff>0</xdr:colOff>
                    <xdr:row>109</xdr:row>
                    <xdr:rowOff>139700</xdr:rowOff>
                  </to>
                </anchor>
              </controlPr>
            </control>
          </mc:Choice>
        </mc:AlternateContent>
        <mc:AlternateContent xmlns:mc="http://schemas.openxmlformats.org/markup-compatibility/2006">
          <mc:Choice Requires="x14">
            <control shapeId="8269" r:id="rId61" name="Option Button 77">
              <controlPr defaultSize="0" autoFill="0" autoLine="0" autoPict="0">
                <anchor moveWithCells="1">
                  <from>
                    <xdr:col>1</xdr:col>
                    <xdr:colOff>660400</xdr:colOff>
                    <xdr:row>109</xdr:row>
                    <xdr:rowOff>0</xdr:rowOff>
                  </from>
                  <to>
                    <xdr:col>3</xdr:col>
                    <xdr:colOff>825500</xdr:colOff>
                    <xdr:row>110</xdr:row>
                    <xdr:rowOff>127000</xdr:rowOff>
                  </to>
                </anchor>
              </controlPr>
            </control>
          </mc:Choice>
        </mc:AlternateContent>
        <mc:AlternateContent xmlns:mc="http://schemas.openxmlformats.org/markup-compatibility/2006">
          <mc:Choice Requires="x14">
            <control shapeId="8270" r:id="rId62" name="Option Button 78">
              <controlPr defaultSize="0" autoFill="0" autoLine="0" autoPict="0">
                <anchor moveWithCells="1">
                  <from>
                    <xdr:col>3</xdr:col>
                    <xdr:colOff>812800</xdr:colOff>
                    <xdr:row>109</xdr:row>
                    <xdr:rowOff>0</xdr:rowOff>
                  </from>
                  <to>
                    <xdr:col>6</xdr:col>
                    <xdr:colOff>25400</xdr:colOff>
                    <xdr:row>110</xdr:row>
                    <xdr:rowOff>127000</xdr:rowOff>
                  </to>
                </anchor>
              </controlPr>
            </control>
          </mc:Choice>
        </mc:AlternateContent>
        <mc:AlternateContent xmlns:mc="http://schemas.openxmlformats.org/markup-compatibility/2006">
          <mc:Choice Requires="x14">
            <control shapeId="8271" r:id="rId63" name="Option Button 79">
              <controlPr defaultSize="0" autoFill="0" autoLine="0" autoPict="0">
                <anchor moveWithCells="1">
                  <from>
                    <xdr:col>5</xdr:col>
                    <xdr:colOff>787400</xdr:colOff>
                    <xdr:row>109</xdr:row>
                    <xdr:rowOff>0</xdr:rowOff>
                  </from>
                  <to>
                    <xdr:col>8</xdr:col>
                    <xdr:colOff>0</xdr:colOff>
                    <xdr:row>110</xdr:row>
                    <xdr:rowOff>127000</xdr:rowOff>
                  </to>
                </anchor>
              </controlPr>
            </control>
          </mc:Choice>
        </mc:AlternateContent>
        <mc:AlternateContent xmlns:mc="http://schemas.openxmlformats.org/markup-compatibility/2006">
          <mc:Choice Requires="x14">
            <control shapeId="8272" r:id="rId64" name="Option Button 80">
              <controlPr defaultSize="0" autoFill="0" autoLine="0" autoPict="0">
                <anchor moveWithCells="1">
                  <from>
                    <xdr:col>1</xdr:col>
                    <xdr:colOff>660400</xdr:colOff>
                    <xdr:row>110</xdr:row>
                    <xdr:rowOff>0</xdr:rowOff>
                  </from>
                  <to>
                    <xdr:col>4</xdr:col>
                    <xdr:colOff>698500</xdr:colOff>
                    <xdr:row>111</xdr:row>
                    <xdr:rowOff>127000</xdr:rowOff>
                  </to>
                </anchor>
              </controlPr>
            </control>
          </mc:Choice>
        </mc:AlternateContent>
        <mc:AlternateContent xmlns:mc="http://schemas.openxmlformats.org/markup-compatibility/2006">
          <mc:Choice Requires="x14">
            <control shapeId="8274" r:id="rId65" name="Check Box 82">
              <controlPr defaultSize="0" autoFill="0" autoLine="0" autoPict="0">
                <anchor moveWithCells="1">
                  <from>
                    <xdr:col>6</xdr:col>
                    <xdr:colOff>838200</xdr:colOff>
                    <xdr:row>78</xdr:row>
                    <xdr:rowOff>203200</xdr:rowOff>
                  </from>
                  <to>
                    <xdr:col>8</xdr:col>
                    <xdr:colOff>457200</xdr:colOff>
                    <xdr:row>80</xdr:row>
                    <xdr:rowOff>76200</xdr:rowOff>
                  </to>
                </anchor>
              </controlPr>
            </control>
          </mc:Choice>
        </mc:AlternateContent>
        <mc:AlternateContent xmlns:mc="http://schemas.openxmlformats.org/markup-compatibility/2006">
          <mc:Choice Requires="x14">
            <control shapeId="8256" r:id="rId66" name="Group Box 64">
              <controlPr defaultSize="0" autoFill="0" autoPict="0">
                <anchor moveWithCells="1">
                  <from>
                    <xdr:col>0</xdr:col>
                    <xdr:colOff>1473200</xdr:colOff>
                    <xdr:row>101</xdr:row>
                    <xdr:rowOff>177800</xdr:rowOff>
                  </from>
                  <to>
                    <xdr:col>4</xdr:col>
                    <xdr:colOff>431800</xdr:colOff>
                    <xdr:row>108</xdr:row>
                    <xdr:rowOff>152400</xdr:rowOff>
                  </to>
                </anchor>
              </controlPr>
            </control>
          </mc:Choice>
        </mc:AlternateContent>
        <mc:AlternateContent xmlns:mc="http://schemas.openxmlformats.org/markup-compatibility/2006">
          <mc:Choice Requires="x14">
            <control shapeId="8194" r:id="rId67" name="Option Button 2">
              <controlPr locked="0" defaultSize="0" autoFill="0" autoLine="0" autoPict="0">
                <anchor moveWithCells="1">
                  <from>
                    <xdr:col>0</xdr:col>
                    <xdr:colOff>1879600</xdr:colOff>
                    <xdr:row>29</xdr:row>
                    <xdr:rowOff>190500</xdr:rowOff>
                  </from>
                  <to>
                    <xdr:col>2</xdr:col>
                    <xdr:colOff>571500</xdr:colOff>
                    <xdr:row>31</xdr:row>
                    <xdr:rowOff>25400</xdr:rowOff>
                  </to>
                </anchor>
              </controlPr>
            </control>
          </mc:Choice>
        </mc:AlternateContent>
        <mc:AlternateContent xmlns:mc="http://schemas.openxmlformats.org/markup-compatibility/2006">
          <mc:Choice Requires="x14">
            <control shapeId="8193" r:id="rId68" name="Group Box 1">
              <controlPr locked="0" defaultSize="0" autoFill="0" autoPict="0">
                <anchor moveWithCells="1">
                  <from>
                    <xdr:col>0</xdr:col>
                    <xdr:colOff>1803400</xdr:colOff>
                    <xdr:row>29</xdr:row>
                    <xdr:rowOff>165100</xdr:rowOff>
                  </from>
                  <to>
                    <xdr:col>4</xdr:col>
                    <xdr:colOff>533400</xdr:colOff>
                    <xdr:row>32</xdr:row>
                    <xdr:rowOff>76200</xdr:rowOff>
                  </to>
                </anchor>
              </controlPr>
            </control>
          </mc:Choice>
        </mc:AlternateContent>
        <mc:AlternateContent xmlns:mc="http://schemas.openxmlformats.org/markup-compatibility/2006">
          <mc:Choice Requires="x14">
            <control shapeId="8208" r:id="rId69" name="Group Box 16">
              <controlPr defaultSize="0" autoFill="0" autoPict="0">
                <anchor moveWithCells="1">
                  <from>
                    <xdr:col>0</xdr:col>
                    <xdr:colOff>1803400</xdr:colOff>
                    <xdr:row>50</xdr:row>
                    <xdr:rowOff>215900</xdr:rowOff>
                  </from>
                  <to>
                    <xdr:col>8</xdr:col>
                    <xdr:colOff>50800</xdr:colOff>
                    <xdr:row>54</xdr:row>
                    <xdr:rowOff>50800</xdr:rowOff>
                  </to>
                </anchor>
              </controlPr>
            </control>
          </mc:Choice>
        </mc:AlternateContent>
        <mc:AlternateContent xmlns:mc="http://schemas.openxmlformats.org/markup-compatibility/2006">
          <mc:Choice Requires="x14">
            <control shapeId="8200" r:id="rId70" name="Group Box 8">
              <controlPr defaultSize="0" autoFill="0" autoPict="0">
                <anchor moveWithCells="1">
                  <from>
                    <xdr:col>0</xdr:col>
                    <xdr:colOff>1752600</xdr:colOff>
                    <xdr:row>47</xdr:row>
                    <xdr:rowOff>165100</xdr:rowOff>
                  </from>
                  <to>
                    <xdr:col>3</xdr:col>
                    <xdr:colOff>939800</xdr:colOff>
                    <xdr:row>50</xdr:row>
                    <xdr:rowOff>50800</xdr:rowOff>
                  </to>
                </anchor>
              </controlPr>
            </control>
          </mc:Choice>
        </mc:AlternateContent>
        <mc:AlternateContent xmlns:mc="http://schemas.openxmlformats.org/markup-compatibility/2006">
          <mc:Choice Requires="x14">
            <control shapeId="8203" r:id="rId71" name="Option Button 11">
              <controlPr locked="0" defaultSize="0" autoFill="0" autoLine="0" autoPict="0">
                <anchor moveWithCells="1">
                  <from>
                    <xdr:col>2</xdr:col>
                    <xdr:colOff>0</xdr:colOff>
                    <xdr:row>47</xdr:row>
                    <xdr:rowOff>203200</xdr:rowOff>
                  </from>
                  <to>
                    <xdr:col>3</xdr:col>
                    <xdr:colOff>571500</xdr:colOff>
                    <xdr:row>50</xdr:row>
                    <xdr:rowOff>25400</xdr:rowOff>
                  </to>
                </anchor>
              </controlPr>
            </control>
          </mc:Choice>
        </mc:AlternateContent>
        <mc:AlternateContent xmlns:mc="http://schemas.openxmlformats.org/markup-compatibility/2006">
          <mc:Choice Requires="x14">
            <control shapeId="8205" r:id="rId72" name="Group Box 13">
              <controlPr defaultSize="0" autoFill="0" autoPict="0">
                <anchor moveWithCells="1">
                  <from>
                    <xdr:col>0</xdr:col>
                    <xdr:colOff>1295400</xdr:colOff>
                    <xdr:row>48</xdr:row>
                    <xdr:rowOff>177800</xdr:rowOff>
                  </from>
                  <to>
                    <xdr:col>6</xdr:col>
                    <xdr:colOff>812800</xdr:colOff>
                    <xdr:row>52</xdr:row>
                    <xdr:rowOff>50800</xdr:rowOff>
                  </to>
                </anchor>
              </controlPr>
            </control>
          </mc:Choice>
        </mc:AlternateContent>
        <mc:AlternateContent xmlns:mc="http://schemas.openxmlformats.org/markup-compatibility/2006">
          <mc:Choice Requires="x14">
            <control shapeId="8207" r:id="rId73" name="Option Button 15">
              <controlPr locked="0" defaultSize="0" autoFill="0" autoLine="0" autoPict="0">
                <anchor moveWithCells="1">
                  <from>
                    <xdr:col>2</xdr:col>
                    <xdr:colOff>0</xdr:colOff>
                    <xdr:row>48</xdr:row>
                    <xdr:rowOff>241300</xdr:rowOff>
                  </from>
                  <to>
                    <xdr:col>3</xdr:col>
                    <xdr:colOff>571500</xdr:colOff>
                    <xdr:row>52</xdr:row>
                    <xdr:rowOff>0</xdr:rowOff>
                  </to>
                </anchor>
              </controlPr>
            </control>
          </mc:Choice>
        </mc:AlternateContent>
        <mc:AlternateContent xmlns:mc="http://schemas.openxmlformats.org/markup-compatibility/2006">
          <mc:Choice Requires="x14">
            <control shapeId="8235" r:id="rId74" name="Group Box 43">
              <controlPr defaultSize="0" autoFill="0" autoPict="0">
                <anchor moveWithCells="1">
                  <from>
                    <xdr:col>0</xdr:col>
                    <xdr:colOff>1549400</xdr:colOff>
                    <xdr:row>81</xdr:row>
                    <xdr:rowOff>711200</xdr:rowOff>
                  </from>
                  <to>
                    <xdr:col>8</xdr:col>
                    <xdr:colOff>850900</xdr:colOff>
                    <xdr:row>83</xdr:row>
                    <xdr:rowOff>241300</xdr:rowOff>
                  </to>
                </anchor>
              </controlPr>
            </control>
          </mc:Choice>
        </mc:AlternateContent>
        <mc:AlternateContent xmlns:mc="http://schemas.openxmlformats.org/markup-compatibility/2006">
          <mc:Choice Requires="x14">
            <control shapeId="8237" r:id="rId75" name="Option Button 45">
              <controlPr locked="0" defaultSize="0" autoFill="0" autoLine="0" autoPict="0">
                <anchor moveWithCells="1">
                  <from>
                    <xdr:col>4</xdr:col>
                    <xdr:colOff>0</xdr:colOff>
                    <xdr:row>81</xdr:row>
                    <xdr:rowOff>825500</xdr:rowOff>
                  </from>
                  <to>
                    <xdr:col>7</xdr:col>
                    <xdr:colOff>88900</xdr:colOff>
                    <xdr:row>83</xdr:row>
                    <xdr:rowOff>63500</xdr:rowOff>
                  </to>
                </anchor>
              </controlPr>
            </control>
          </mc:Choice>
        </mc:AlternateContent>
        <mc:AlternateContent xmlns:mc="http://schemas.openxmlformats.org/markup-compatibility/2006">
          <mc:Choice Requires="x14">
            <control shapeId="8242" r:id="rId76" name="Check Box 50">
              <controlPr locked="0" defaultSize="0" autoFill="0" autoLine="0" autoPict="0">
                <anchor moveWithCells="1">
                  <from>
                    <xdr:col>6</xdr:col>
                    <xdr:colOff>0</xdr:colOff>
                    <xdr:row>82</xdr:row>
                    <xdr:rowOff>190500</xdr:rowOff>
                  </from>
                  <to>
                    <xdr:col>7</xdr:col>
                    <xdr:colOff>571500</xdr:colOff>
                    <xdr:row>84</xdr:row>
                    <xdr:rowOff>63500</xdr:rowOff>
                  </to>
                </anchor>
              </controlPr>
            </control>
          </mc:Choice>
        </mc:AlternateContent>
        <mc:AlternateContent xmlns:mc="http://schemas.openxmlformats.org/markup-compatibility/2006">
          <mc:Choice Requires="x14">
            <control shapeId="8243" r:id="rId77" name="Check Box 51">
              <controlPr locked="0" defaultSize="0" autoFill="0" autoLine="0" autoPict="0">
                <anchor moveWithCells="1">
                  <from>
                    <xdr:col>7</xdr:col>
                    <xdr:colOff>241300</xdr:colOff>
                    <xdr:row>82</xdr:row>
                    <xdr:rowOff>190500</xdr:rowOff>
                  </from>
                  <to>
                    <xdr:col>8</xdr:col>
                    <xdr:colOff>812800</xdr:colOff>
                    <xdr:row>84</xdr:row>
                    <xdr:rowOff>63500</xdr:rowOff>
                  </to>
                </anchor>
              </controlPr>
            </control>
          </mc:Choice>
        </mc:AlternateContent>
        <mc:AlternateContent xmlns:mc="http://schemas.openxmlformats.org/markup-compatibility/2006">
          <mc:Choice Requires="x14">
            <control shapeId="8224" r:id="rId78" name="Check Box 32">
              <controlPr locked="0" defaultSize="0" autoFill="0" autoLine="0" autoPict="0">
                <anchor moveWithCells="1">
                  <from>
                    <xdr:col>4</xdr:col>
                    <xdr:colOff>381000</xdr:colOff>
                    <xdr:row>76</xdr:row>
                    <xdr:rowOff>228600</xdr:rowOff>
                  </from>
                  <to>
                    <xdr:col>6</xdr:col>
                    <xdr:colOff>12700</xdr:colOff>
                    <xdr:row>78</xdr:row>
                    <xdr:rowOff>50800</xdr:rowOff>
                  </to>
                </anchor>
              </controlPr>
            </control>
          </mc:Choice>
        </mc:AlternateContent>
        <mc:AlternateContent xmlns:mc="http://schemas.openxmlformats.org/markup-compatibility/2006">
          <mc:Choice Requires="x14">
            <control shapeId="8212" r:id="rId79" name="Group Box 20">
              <controlPr defaultSize="0" autoFill="0" autoPict="0">
                <anchor moveWithCells="1">
                  <from>
                    <xdr:col>0</xdr:col>
                    <xdr:colOff>1384300</xdr:colOff>
                    <xdr:row>72</xdr:row>
                    <xdr:rowOff>50800</xdr:rowOff>
                  </from>
                  <to>
                    <xdr:col>9</xdr:col>
                    <xdr:colOff>25400</xdr:colOff>
                    <xdr:row>74</xdr:row>
                    <xdr:rowOff>101600</xdr:rowOff>
                  </to>
                </anchor>
              </controlPr>
            </control>
          </mc:Choice>
        </mc:AlternateContent>
        <mc:AlternateContent xmlns:mc="http://schemas.openxmlformats.org/markup-compatibility/2006">
          <mc:Choice Requires="x14">
            <control shapeId="8216" r:id="rId80" name="Group Box 24">
              <controlPr defaultSize="0" autoFill="0" autoPict="0">
                <anchor moveWithCells="1">
                  <from>
                    <xdr:col>0</xdr:col>
                    <xdr:colOff>1257300</xdr:colOff>
                    <xdr:row>73</xdr:row>
                    <xdr:rowOff>152400</xdr:rowOff>
                  </from>
                  <to>
                    <xdr:col>6</xdr:col>
                    <xdr:colOff>635000</xdr:colOff>
                    <xdr:row>75</xdr:row>
                    <xdr:rowOff>152400</xdr:rowOff>
                  </to>
                </anchor>
              </controlPr>
            </control>
          </mc:Choice>
        </mc:AlternateContent>
        <mc:AlternateContent xmlns:mc="http://schemas.openxmlformats.org/markup-compatibility/2006">
          <mc:Choice Requires="x14">
            <control shapeId="8218" r:id="rId81" name="Option Button 26">
              <controlPr defaultSize="0" autoFill="0" autoLine="0" autoPict="0">
                <anchor moveWithCells="1">
                  <from>
                    <xdr:col>2</xdr:col>
                    <xdr:colOff>279400</xdr:colOff>
                    <xdr:row>73</xdr:row>
                    <xdr:rowOff>203200</xdr:rowOff>
                  </from>
                  <to>
                    <xdr:col>5</xdr:col>
                    <xdr:colOff>266700</xdr:colOff>
                    <xdr:row>75</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Z419"/>
  <sheetViews>
    <sheetView tabSelected="1" topLeftCell="A5" zoomScaleNormal="100" workbookViewId="0">
      <selection activeCell="D15" sqref="D15"/>
    </sheetView>
  </sheetViews>
  <sheetFormatPr baseColWidth="10" defaultColWidth="11.5703125" defaultRowHeight="20"/>
  <cols>
    <col min="1" max="1" width="21.140625" customWidth="1"/>
    <col min="2" max="2" width="11.28515625" customWidth="1"/>
    <col min="17" max="17" width="11.5703125" style="333"/>
    <col min="18" max="31" width="11.5703125" style="325"/>
    <col min="32" max="33" width="11.5703125" style="309"/>
    <col min="34" max="60" width="11.5703125" style="301"/>
    <col min="61" max="61" width="10.7109375" style="301"/>
    <col min="62" max="130" width="10.7109375" style="110"/>
  </cols>
  <sheetData>
    <row r="1" spans="1:130" ht="47" customHeight="1">
      <c r="A1" s="484" t="s">
        <v>167</v>
      </c>
      <c r="B1" s="485"/>
      <c r="C1" s="485"/>
      <c r="D1" s="485"/>
      <c r="E1" s="485"/>
      <c r="F1" s="485"/>
      <c r="G1" s="485"/>
      <c r="H1" s="485"/>
      <c r="I1" s="117"/>
      <c r="J1" s="117"/>
      <c r="K1" s="118"/>
      <c r="L1" s="118"/>
      <c r="M1" s="118"/>
      <c r="N1" s="118"/>
      <c r="O1" s="118"/>
      <c r="P1" s="118"/>
      <c r="Q1" s="325"/>
    </row>
    <row r="2" spans="1:130">
      <c r="A2" s="105"/>
      <c r="B2" s="94"/>
      <c r="C2" s="94"/>
      <c r="D2" s="94"/>
      <c r="E2" s="94"/>
      <c r="F2" s="94"/>
      <c r="G2" s="94"/>
      <c r="H2" s="94"/>
      <c r="I2" s="94"/>
      <c r="J2" s="94"/>
      <c r="K2" s="94"/>
      <c r="L2" s="94"/>
      <c r="M2" s="94"/>
      <c r="N2" s="94"/>
      <c r="O2" s="94"/>
      <c r="P2" s="94"/>
      <c r="Q2" s="325"/>
    </row>
    <row r="3" spans="1:130">
      <c r="A3" s="89" t="s">
        <v>164</v>
      </c>
      <c r="B3" s="4" t="s">
        <v>3</v>
      </c>
      <c r="C3" s="9"/>
      <c r="D3" s="4" t="s">
        <v>4</v>
      </c>
      <c r="E3" s="9"/>
      <c r="F3" s="4" t="s">
        <v>5</v>
      </c>
      <c r="G3" s="9"/>
      <c r="H3" s="4" t="s">
        <v>6</v>
      </c>
      <c r="I3" s="4" t="s">
        <v>561</v>
      </c>
      <c r="J3" s="4" t="s">
        <v>3</v>
      </c>
      <c r="K3" s="9"/>
      <c r="L3" s="4" t="s">
        <v>4</v>
      </c>
      <c r="M3" s="9"/>
      <c r="N3" s="4" t="s">
        <v>5</v>
      </c>
      <c r="O3" s="9"/>
      <c r="P3" s="4" t="s">
        <v>6</v>
      </c>
      <c r="Q3" s="325"/>
    </row>
    <row r="4" spans="1:130">
      <c r="A4" s="105"/>
      <c r="B4" s="42" t="e">
        <f>テータ書きだし用!C64</f>
        <v>#VALUE!</v>
      </c>
      <c r="C4" s="33" t="s">
        <v>76</v>
      </c>
      <c r="D4" s="42" t="e">
        <f>テータ書きだし用!D64</f>
        <v>#VALUE!</v>
      </c>
      <c r="E4" s="32" t="s">
        <v>77</v>
      </c>
      <c r="F4" s="30"/>
      <c r="G4" s="31"/>
      <c r="H4" s="30"/>
      <c r="I4" s="94"/>
      <c r="J4" s="94"/>
      <c r="K4" s="94"/>
      <c r="L4" s="94"/>
      <c r="M4" s="94"/>
      <c r="N4" s="94"/>
      <c r="O4" s="94"/>
      <c r="P4" s="94"/>
      <c r="Q4" s="325"/>
    </row>
    <row r="5" spans="1:130" s="355" customFormat="1" ht="145" customHeight="1">
      <c r="A5" s="487" t="s">
        <v>599</v>
      </c>
      <c r="B5" s="488"/>
      <c r="C5" s="488"/>
      <c r="D5" s="488"/>
      <c r="E5" s="488"/>
      <c r="F5" s="488"/>
      <c r="G5" s="488"/>
      <c r="H5" s="488"/>
      <c r="I5" s="488"/>
      <c r="J5" s="488"/>
      <c r="K5" s="488"/>
      <c r="L5" s="488"/>
      <c r="M5" s="488"/>
      <c r="N5" s="488"/>
      <c r="O5" s="488"/>
      <c r="P5" s="488"/>
      <c r="Q5" s="351"/>
      <c r="R5" s="351"/>
      <c r="S5" s="351"/>
      <c r="T5" s="351"/>
      <c r="U5" s="351"/>
      <c r="V5" s="351"/>
      <c r="W5" s="351"/>
      <c r="X5" s="351"/>
      <c r="Y5" s="351"/>
      <c r="Z5" s="351"/>
      <c r="AA5" s="351"/>
      <c r="AB5" s="351"/>
      <c r="AC5" s="351"/>
      <c r="AD5" s="351"/>
      <c r="AE5" s="351"/>
      <c r="AF5" s="352"/>
      <c r="AG5" s="352"/>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4"/>
      <c r="BK5" s="354"/>
      <c r="BL5" s="354"/>
      <c r="BM5" s="354"/>
      <c r="BN5" s="354"/>
      <c r="BO5" s="354"/>
      <c r="BP5" s="354"/>
      <c r="BQ5" s="354"/>
      <c r="BR5" s="354"/>
      <c r="BS5" s="354"/>
      <c r="BT5" s="354"/>
      <c r="BU5" s="354"/>
      <c r="BV5" s="354"/>
      <c r="BW5" s="354"/>
      <c r="BX5" s="354"/>
      <c r="BY5" s="354"/>
      <c r="BZ5" s="354"/>
      <c r="CA5" s="354"/>
      <c r="CB5" s="354"/>
      <c r="CC5" s="354"/>
      <c r="CD5" s="354"/>
      <c r="CE5" s="354"/>
      <c r="CF5" s="354"/>
      <c r="CG5" s="354"/>
      <c r="CH5" s="354"/>
      <c r="CI5" s="354"/>
      <c r="CJ5" s="354"/>
      <c r="CK5" s="354"/>
      <c r="CL5" s="354"/>
      <c r="CM5" s="354"/>
      <c r="CN5" s="354"/>
      <c r="CO5" s="354"/>
      <c r="CP5" s="354"/>
      <c r="CQ5" s="354"/>
      <c r="CR5" s="354"/>
      <c r="CS5" s="354"/>
      <c r="CT5" s="354"/>
      <c r="CU5" s="354"/>
      <c r="CV5" s="354"/>
      <c r="CW5" s="354"/>
      <c r="CX5" s="354"/>
      <c r="CY5" s="354"/>
      <c r="CZ5" s="354"/>
      <c r="DA5" s="354"/>
      <c r="DB5" s="354"/>
      <c r="DC5" s="354"/>
      <c r="DD5" s="354"/>
      <c r="DE5" s="354"/>
      <c r="DF5" s="354"/>
      <c r="DG5" s="354"/>
      <c r="DH5" s="354"/>
      <c r="DI5" s="354"/>
      <c r="DJ5" s="354"/>
      <c r="DK5" s="354"/>
      <c r="DL5" s="354"/>
      <c r="DM5" s="354"/>
      <c r="DN5" s="354"/>
      <c r="DO5" s="354"/>
      <c r="DP5" s="354"/>
      <c r="DQ5" s="354"/>
      <c r="DR5" s="354"/>
      <c r="DS5" s="354"/>
      <c r="DT5" s="354"/>
      <c r="DU5" s="354"/>
      <c r="DV5" s="354"/>
      <c r="DW5" s="354"/>
      <c r="DX5" s="354"/>
      <c r="DY5" s="354"/>
      <c r="DZ5" s="354"/>
    </row>
    <row r="6" spans="1:130" s="1" customFormat="1" ht="1" hidden="1" customHeight="1">
      <c r="A6" s="89"/>
      <c r="B6" s="4"/>
      <c r="C6" s="120" t="str">
        <f>テータ書きだし用!B63</f>
        <v>//</v>
      </c>
      <c r="D6" s="120" t="str">
        <f>C6</f>
        <v>//</v>
      </c>
      <c r="E6" s="120" t="str">
        <f t="shared" ref="E6:BH6" si="0">D6</f>
        <v>//</v>
      </c>
      <c r="F6" s="120" t="str">
        <f t="shared" si="0"/>
        <v>//</v>
      </c>
      <c r="G6" s="120" t="str">
        <f t="shared" si="0"/>
        <v>//</v>
      </c>
      <c r="H6" s="120" t="str">
        <f t="shared" si="0"/>
        <v>//</v>
      </c>
      <c r="I6" s="120" t="str">
        <f t="shared" si="0"/>
        <v>//</v>
      </c>
      <c r="J6" s="120" t="str">
        <f t="shared" si="0"/>
        <v>//</v>
      </c>
      <c r="K6" s="120" t="str">
        <f t="shared" si="0"/>
        <v>//</v>
      </c>
      <c r="L6" s="120" t="str">
        <f t="shared" si="0"/>
        <v>//</v>
      </c>
      <c r="M6" s="120" t="str">
        <f t="shared" si="0"/>
        <v>//</v>
      </c>
      <c r="N6" s="120" t="str">
        <f t="shared" si="0"/>
        <v>//</v>
      </c>
      <c r="O6" s="120" t="str">
        <f t="shared" si="0"/>
        <v>//</v>
      </c>
      <c r="P6" s="120" t="str">
        <f t="shared" si="0"/>
        <v>//</v>
      </c>
      <c r="Q6" s="326" t="str">
        <f t="shared" si="0"/>
        <v>//</v>
      </c>
      <c r="R6" s="326" t="str">
        <f t="shared" si="0"/>
        <v>//</v>
      </c>
      <c r="S6" s="326" t="str">
        <f t="shared" si="0"/>
        <v>//</v>
      </c>
      <c r="T6" s="326" t="str">
        <f t="shared" si="0"/>
        <v>//</v>
      </c>
      <c r="U6" s="326" t="str">
        <f t="shared" si="0"/>
        <v>//</v>
      </c>
      <c r="V6" s="326" t="str">
        <f t="shared" si="0"/>
        <v>//</v>
      </c>
      <c r="W6" s="326" t="str">
        <f t="shared" si="0"/>
        <v>//</v>
      </c>
      <c r="X6" s="326" t="str">
        <f t="shared" si="0"/>
        <v>//</v>
      </c>
      <c r="Y6" s="326" t="str">
        <f t="shared" si="0"/>
        <v>//</v>
      </c>
      <c r="Z6" s="326" t="str">
        <f t="shared" si="0"/>
        <v>//</v>
      </c>
      <c r="AA6" s="326" t="str">
        <f t="shared" si="0"/>
        <v>//</v>
      </c>
      <c r="AB6" s="326" t="str">
        <f t="shared" si="0"/>
        <v>//</v>
      </c>
      <c r="AC6" s="326" t="str">
        <f t="shared" si="0"/>
        <v>//</v>
      </c>
      <c r="AD6" s="326" t="str">
        <f t="shared" si="0"/>
        <v>//</v>
      </c>
      <c r="AE6" s="326" t="str">
        <f t="shared" si="0"/>
        <v>//</v>
      </c>
      <c r="AF6" s="310" t="str">
        <f t="shared" si="0"/>
        <v>//</v>
      </c>
      <c r="AG6" s="310" t="str">
        <f t="shared" si="0"/>
        <v>//</v>
      </c>
      <c r="AH6" s="303" t="str">
        <f t="shared" si="0"/>
        <v>//</v>
      </c>
      <c r="AI6" s="303" t="str">
        <f t="shared" si="0"/>
        <v>//</v>
      </c>
      <c r="AJ6" s="303" t="str">
        <f t="shared" si="0"/>
        <v>//</v>
      </c>
      <c r="AK6" s="303" t="str">
        <f t="shared" si="0"/>
        <v>//</v>
      </c>
      <c r="AL6" s="303" t="str">
        <f t="shared" si="0"/>
        <v>//</v>
      </c>
      <c r="AM6" s="303" t="str">
        <f t="shared" si="0"/>
        <v>//</v>
      </c>
      <c r="AN6" s="303" t="str">
        <f t="shared" si="0"/>
        <v>//</v>
      </c>
      <c r="AO6" s="303" t="str">
        <f t="shared" si="0"/>
        <v>//</v>
      </c>
      <c r="AP6" s="303" t="str">
        <f t="shared" si="0"/>
        <v>//</v>
      </c>
      <c r="AQ6" s="303" t="str">
        <f t="shared" si="0"/>
        <v>//</v>
      </c>
      <c r="AR6" s="303" t="str">
        <f t="shared" si="0"/>
        <v>//</v>
      </c>
      <c r="AS6" s="303" t="str">
        <f t="shared" si="0"/>
        <v>//</v>
      </c>
      <c r="AT6" s="303" t="str">
        <f t="shared" si="0"/>
        <v>//</v>
      </c>
      <c r="AU6" s="303" t="str">
        <f t="shared" si="0"/>
        <v>//</v>
      </c>
      <c r="AV6" s="303" t="str">
        <f t="shared" si="0"/>
        <v>//</v>
      </c>
      <c r="AW6" s="303" t="str">
        <f t="shared" si="0"/>
        <v>//</v>
      </c>
      <c r="AX6" s="303" t="str">
        <f t="shared" si="0"/>
        <v>//</v>
      </c>
      <c r="AY6" s="303" t="str">
        <f t="shared" si="0"/>
        <v>//</v>
      </c>
      <c r="AZ6" s="303" t="str">
        <f t="shared" si="0"/>
        <v>//</v>
      </c>
      <c r="BA6" s="303" t="str">
        <f t="shared" si="0"/>
        <v>//</v>
      </c>
      <c r="BB6" s="303" t="str">
        <f t="shared" si="0"/>
        <v>//</v>
      </c>
      <c r="BC6" s="303" t="str">
        <f t="shared" si="0"/>
        <v>//</v>
      </c>
      <c r="BD6" s="303" t="str">
        <f t="shared" si="0"/>
        <v>//</v>
      </c>
      <c r="BE6" s="303" t="str">
        <f t="shared" si="0"/>
        <v>//</v>
      </c>
      <c r="BF6" s="303" t="str">
        <f t="shared" si="0"/>
        <v>//</v>
      </c>
      <c r="BG6" s="303" t="str">
        <f t="shared" si="0"/>
        <v>//</v>
      </c>
      <c r="BH6" s="303" t="str">
        <f t="shared" si="0"/>
        <v>//</v>
      </c>
      <c r="BI6" s="30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row>
    <row r="7" spans="1:130" s="1" customFormat="1" ht="22" customHeight="1">
      <c r="A7" s="121" t="s">
        <v>598</v>
      </c>
      <c r="B7" s="45" t="str">
        <f>テータ書きだし用!B40</f>
        <v>//</v>
      </c>
      <c r="C7" s="43"/>
      <c r="D7" s="43"/>
      <c r="E7" s="43"/>
      <c r="F7" s="43"/>
      <c r="G7" s="43"/>
      <c r="H7" s="43"/>
      <c r="I7" s="43"/>
      <c r="J7" s="43"/>
      <c r="K7" s="43"/>
      <c r="L7" s="43"/>
      <c r="M7" s="43"/>
      <c r="N7" s="43"/>
      <c r="O7" s="43"/>
      <c r="P7" s="297"/>
      <c r="Q7" s="327"/>
      <c r="R7" s="327"/>
      <c r="S7" s="327"/>
      <c r="T7" s="327"/>
      <c r="U7" s="327"/>
      <c r="V7" s="327"/>
      <c r="W7" s="327"/>
      <c r="X7" s="327"/>
      <c r="Y7" s="327"/>
      <c r="Z7" s="327"/>
      <c r="AA7" s="327"/>
      <c r="AB7" s="327"/>
      <c r="AC7" s="327"/>
      <c r="AD7" s="327"/>
      <c r="AE7" s="327"/>
      <c r="AF7" s="311"/>
      <c r="AG7" s="311"/>
      <c r="AH7" s="304"/>
      <c r="AI7" s="304"/>
      <c r="AJ7" s="304"/>
      <c r="AK7" s="304"/>
      <c r="AL7" s="304"/>
      <c r="AM7" s="304"/>
      <c r="AN7" s="304"/>
      <c r="AO7" s="304"/>
      <c r="AP7" s="304"/>
      <c r="AQ7" s="304"/>
      <c r="AR7" s="304"/>
      <c r="AS7" s="304"/>
      <c r="AT7" s="304"/>
      <c r="AU7" s="304"/>
      <c r="AV7" s="304"/>
      <c r="AW7" s="304"/>
      <c r="AX7" s="304"/>
      <c r="AY7" s="304"/>
      <c r="AZ7" s="304"/>
      <c r="BA7" s="304"/>
      <c r="BB7" s="304"/>
      <c r="BC7" s="304"/>
      <c r="BD7" s="304"/>
      <c r="BE7" s="304"/>
      <c r="BF7" s="304"/>
      <c r="BG7" s="304"/>
      <c r="BH7" s="304"/>
      <c r="BI7" s="30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row>
    <row r="8" spans="1:130" s="1" customFormat="1" ht="20" customHeight="1">
      <c r="A8" s="122" t="s">
        <v>170</v>
      </c>
      <c r="B8" s="59" t="s">
        <v>166</v>
      </c>
      <c r="C8" s="60" t="str">
        <f t="shared" ref="C8:G8" si="1">IF(ISBLANK(C7),"",(C7-C6+1))</f>
        <v/>
      </c>
      <c r="D8" s="60" t="str">
        <f t="shared" si="1"/>
        <v/>
      </c>
      <c r="E8" s="60" t="str">
        <f t="shared" si="1"/>
        <v/>
      </c>
      <c r="F8" s="60" t="str">
        <f t="shared" si="1"/>
        <v/>
      </c>
      <c r="G8" s="60" t="str">
        <f t="shared" si="1"/>
        <v/>
      </c>
      <c r="H8" s="60" t="str">
        <f>IF(ISBLANK(H7),"",(H7-H6+1))</f>
        <v/>
      </c>
      <c r="I8" s="60" t="str">
        <f t="shared" ref="I8:BG8" si="2">IF(ISBLANK(I7),"",(I7-I6+1))</f>
        <v/>
      </c>
      <c r="J8" s="60" t="str">
        <f t="shared" si="2"/>
        <v/>
      </c>
      <c r="K8" s="60" t="str">
        <f t="shared" si="2"/>
        <v/>
      </c>
      <c r="L8" s="60" t="str">
        <f t="shared" si="2"/>
        <v/>
      </c>
      <c r="M8" s="60" t="str">
        <f t="shared" si="2"/>
        <v/>
      </c>
      <c r="N8" s="60" t="str">
        <f t="shared" si="2"/>
        <v/>
      </c>
      <c r="O8" s="60" t="str">
        <f t="shared" si="2"/>
        <v/>
      </c>
      <c r="P8" s="298" t="str">
        <f t="shared" si="2"/>
        <v/>
      </c>
      <c r="Q8" s="328" t="str">
        <f t="shared" si="2"/>
        <v/>
      </c>
      <c r="R8" s="328" t="str">
        <f t="shared" si="2"/>
        <v/>
      </c>
      <c r="S8" s="328" t="str">
        <f t="shared" si="2"/>
        <v/>
      </c>
      <c r="T8" s="328" t="str">
        <f t="shared" si="2"/>
        <v/>
      </c>
      <c r="U8" s="328" t="str">
        <f t="shared" si="2"/>
        <v/>
      </c>
      <c r="V8" s="328" t="str">
        <f t="shared" si="2"/>
        <v/>
      </c>
      <c r="W8" s="328" t="str">
        <f t="shared" si="2"/>
        <v/>
      </c>
      <c r="X8" s="328" t="str">
        <f t="shared" si="2"/>
        <v/>
      </c>
      <c r="Y8" s="328" t="str">
        <f t="shared" si="2"/>
        <v/>
      </c>
      <c r="Z8" s="328" t="str">
        <f t="shared" si="2"/>
        <v/>
      </c>
      <c r="AA8" s="328" t="str">
        <f t="shared" si="2"/>
        <v/>
      </c>
      <c r="AB8" s="328" t="str">
        <f t="shared" si="2"/>
        <v/>
      </c>
      <c r="AC8" s="328" t="str">
        <f t="shared" si="2"/>
        <v/>
      </c>
      <c r="AD8" s="328" t="str">
        <f t="shared" si="2"/>
        <v/>
      </c>
      <c r="AE8" s="328" t="str">
        <f t="shared" si="2"/>
        <v/>
      </c>
      <c r="AF8" s="312" t="str">
        <f t="shared" si="2"/>
        <v/>
      </c>
      <c r="AG8" s="312" t="str">
        <f t="shared" si="2"/>
        <v/>
      </c>
      <c r="AH8" s="305" t="str">
        <f t="shared" si="2"/>
        <v/>
      </c>
      <c r="AI8" s="305" t="str">
        <f t="shared" si="2"/>
        <v/>
      </c>
      <c r="AJ8" s="305" t="str">
        <f t="shared" si="2"/>
        <v/>
      </c>
      <c r="AK8" s="305" t="str">
        <f t="shared" si="2"/>
        <v/>
      </c>
      <c r="AL8" s="305" t="str">
        <f t="shared" si="2"/>
        <v/>
      </c>
      <c r="AM8" s="305" t="str">
        <f t="shared" si="2"/>
        <v/>
      </c>
      <c r="AN8" s="305" t="str">
        <f t="shared" si="2"/>
        <v/>
      </c>
      <c r="AO8" s="305" t="str">
        <f t="shared" si="2"/>
        <v/>
      </c>
      <c r="AP8" s="305" t="str">
        <f t="shared" si="2"/>
        <v/>
      </c>
      <c r="AQ8" s="305" t="str">
        <f t="shared" si="2"/>
        <v/>
      </c>
      <c r="AR8" s="305" t="str">
        <f t="shared" si="2"/>
        <v/>
      </c>
      <c r="AS8" s="305" t="str">
        <f t="shared" si="2"/>
        <v/>
      </c>
      <c r="AT8" s="305" t="str">
        <f t="shared" si="2"/>
        <v/>
      </c>
      <c r="AU8" s="305" t="str">
        <f t="shared" si="2"/>
        <v/>
      </c>
      <c r="AV8" s="305" t="str">
        <f t="shared" si="2"/>
        <v/>
      </c>
      <c r="AW8" s="305" t="str">
        <f t="shared" si="2"/>
        <v/>
      </c>
      <c r="AX8" s="305" t="str">
        <f t="shared" si="2"/>
        <v/>
      </c>
      <c r="AY8" s="305" t="str">
        <f t="shared" si="2"/>
        <v/>
      </c>
      <c r="AZ8" s="305" t="str">
        <f t="shared" si="2"/>
        <v/>
      </c>
      <c r="BA8" s="305" t="str">
        <f t="shared" si="2"/>
        <v/>
      </c>
      <c r="BB8" s="305" t="str">
        <f t="shared" si="2"/>
        <v/>
      </c>
      <c r="BC8" s="305" t="str">
        <f t="shared" si="2"/>
        <v/>
      </c>
      <c r="BD8" s="305" t="str">
        <f t="shared" si="2"/>
        <v/>
      </c>
      <c r="BE8" s="305" t="str">
        <f t="shared" si="2"/>
        <v/>
      </c>
      <c r="BF8" s="305" t="str">
        <f t="shared" si="2"/>
        <v/>
      </c>
      <c r="BG8" s="305" t="str">
        <f t="shared" si="2"/>
        <v/>
      </c>
      <c r="BH8" s="305" t="s">
        <v>232</v>
      </c>
      <c r="BI8" s="30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row>
    <row r="9" spans="1:130" ht="20" customHeight="1">
      <c r="A9" s="123" t="s">
        <v>169</v>
      </c>
      <c r="B9" s="57"/>
      <c r="C9" s="57"/>
      <c r="D9" s="57"/>
      <c r="E9" s="57"/>
      <c r="F9" s="57"/>
      <c r="G9" s="57"/>
      <c r="H9" s="57"/>
      <c r="I9" s="57"/>
      <c r="J9" s="57"/>
      <c r="K9" s="57"/>
      <c r="L9" s="57"/>
      <c r="M9" s="57"/>
      <c r="N9" s="57"/>
      <c r="O9" s="57"/>
      <c r="P9" s="57"/>
      <c r="Q9" s="325"/>
    </row>
    <row r="10" spans="1:130" ht="20" customHeight="1">
      <c r="A10" s="124" t="s">
        <v>173</v>
      </c>
      <c r="B10" s="13"/>
      <c r="C10" s="13"/>
      <c r="D10" s="13"/>
      <c r="E10" s="13"/>
      <c r="F10" s="13"/>
      <c r="G10" s="13"/>
      <c r="H10" s="13"/>
      <c r="I10" s="13"/>
      <c r="J10" s="13"/>
      <c r="K10" s="13"/>
      <c r="L10" s="13"/>
      <c r="M10" s="13"/>
      <c r="N10" s="13"/>
      <c r="O10" s="13"/>
      <c r="P10" s="299"/>
      <c r="Q10" s="329"/>
      <c r="R10" s="329"/>
      <c r="S10" s="329"/>
      <c r="T10" s="329"/>
      <c r="U10" s="329"/>
      <c r="V10" s="329"/>
      <c r="W10" s="329"/>
      <c r="X10" s="329"/>
      <c r="Y10" s="329"/>
      <c r="Z10" s="329"/>
      <c r="AA10" s="329"/>
      <c r="AB10" s="329"/>
      <c r="AC10" s="329"/>
      <c r="AD10" s="329"/>
      <c r="AE10" s="329"/>
      <c r="AF10" s="313"/>
      <c r="AG10" s="313"/>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row>
    <row r="11" spans="1:130" ht="20" customHeight="1">
      <c r="A11" s="121" t="s">
        <v>174</v>
      </c>
      <c r="B11" s="9"/>
      <c r="C11" s="9"/>
      <c r="D11" s="9"/>
      <c r="E11" s="9"/>
      <c r="F11" s="9"/>
      <c r="G11" s="9"/>
      <c r="H11" s="9"/>
      <c r="I11" s="9"/>
      <c r="J11" s="9"/>
      <c r="K11" s="9"/>
      <c r="L11" s="9"/>
      <c r="M11" s="9"/>
      <c r="N11" s="9"/>
      <c r="O11" s="9"/>
      <c r="P11" s="23"/>
      <c r="Q11" s="329"/>
      <c r="R11" s="329"/>
      <c r="S11" s="329"/>
      <c r="T11" s="329"/>
      <c r="U11" s="329"/>
      <c r="V11" s="329"/>
      <c r="W11" s="329"/>
      <c r="X11" s="329"/>
      <c r="Y11" s="329"/>
      <c r="Z11" s="329"/>
      <c r="AA11" s="329"/>
      <c r="AB11" s="329"/>
      <c r="AC11" s="329"/>
      <c r="AD11" s="329"/>
      <c r="AE11" s="329"/>
      <c r="AF11" s="313"/>
      <c r="AG11" s="313"/>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row>
    <row r="12" spans="1:130" ht="20" customHeight="1">
      <c r="A12" s="121" t="s">
        <v>175</v>
      </c>
      <c r="B12" s="9"/>
      <c r="C12" s="9"/>
      <c r="D12" s="9"/>
      <c r="E12" s="9"/>
      <c r="F12" s="9"/>
      <c r="G12" s="9"/>
      <c r="H12" s="9"/>
      <c r="I12" s="9"/>
      <c r="J12" s="9"/>
      <c r="K12" s="9"/>
      <c r="L12" s="9"/>
      <c r="M12" s="9"/>
      <c r="N12" s="9"/>
      <c r="O12" s="9"/>
      <c r="P12" s="23"/>
      <c r="Q12" s="329"/>
      <c r="R12" s="329"/>
      <c r="S12" s="329"/>
      <c r="T12" s="329"/>
      <c r="U12" s="329"/>
      <c r="V12" s="329"/>
      <c r="W12" s="329"/>
      <c r="X12" s="329"/>
      <c r="Y12" s="329"/>
      <c r="Z12" s="329"/>
      <c r="AA12" s="329"/>
      <c r="AB12" s="329"/>
      <c r="AC12" s="329"/>
      <c r="AD12" s="329"/>
      <c r="AE12" s="329"/>
      <c r="AF12" s="313"/>
      <c r="AG12" s="313"/>
      <c r="AH12" s="306"/>
      <c r="AI12" s="306"/>
      <c r="AJ12" s="306"/>
      <c r="AK12" s="306"/>
      <c r="AL12" s="306"/>
      <c r="AM12" s="306"/>
      <c r="AN12" s="306"/>
      <c r="AO12" s="306"/>
      <c r="AP12" s="306"/>
      <c r="AQ12" s="306"/>
      <c r="AR12" s="306"/>
      <c r="AS12" s="306"/>
      <c r="AT12" s="306"/>
      <c r="AU12" s="306"/>
      <c r="AV12" s="306"/>
      <c r="AW12" s="306"/>
      <c r="AX12" s="306"/>
      <c r="AY12" s="306"/>
      <c r="AZ12" s="306"/>
      <c r="BA12" s="306"/>
      <c r="BB12" s="306"/>
      <c r="BC12" s="306"/>
      <c r="BD12" s="306"/>
      <c r="BE12" s="306"/>
      <c r="BF12" s="306"/>
      <c r="BG12" s="306"/>
      <c r="BH12" s="306"/>
    </row>
    <row r="13" spans="1:130" ht="20" customHeight="1">
      <c r="A13" s="121" t="s">
        <v>176</v>
      </c>
      <c r="B13" s="9"/>
      <c r="C13" s="9"/>
      <c r="D13" s="9"/>
      <c r="E13" s="9"/>
      <c r="F13" s="9"/>
      <c r="G13" s="9"/>
      <c r="H13" s="9"/>
      <c r="I13" s="9"/>
      <c r="J13" s="9"/>
      <c r="K13" s="9"/>
      <c r="L13" s="9"/>
      <c r="M13" s="9"/>
      <c r="N13" s="9"/>
      <c r="O13" s="9"/>
      <c r="P13" s="23"/>
      <c r="Q13" s="329"/>
      <c r="R13" s="329"/>
      <c r="S13" s="329"/>
      <c r="T13" s="329"/>
      <c r="U13" s="329"/>
      <c r="V13" s="329"/>
      <c r="W13" s="329"/>
      <c r="X13" s="329"/>
      <c r="Y13" s="329"/>
      <c r="Z13" s="329"/>
      <c r="AA13" s="329"/>
      <c r="AB13" s="329"/>
      <c r="AC13" s="329"/>
      <c r="AD13" s="329"/>
      <c r="AE13" s="329"/>
      <c r="AF13" s="313"/>
      <c r="AG13" s="313"/>
      <c r="AH13" s="306"/>
      <c r="AI13" s="306"/>
      <c r="AJ13" s="306"/>
      <c r="AK13" s="306"/>
      <c r="AL13" s="306"/>
      <c r="AM13" s="306"/>
      <c r="AN13" s="306"/>
      <c r="AO13" s="306"/>
      <c r="AP13" s="306"/>
      <c r="AQ13" s="306"/>
      <c r="AR13" s="306"/>
      <c r="AS13" s="306"/>
      <c r="AT13" s="306"/>
      <c r="AU13" s="306"/>
      <c r="AV13" s="306"/>
      <c r="AW13" s="306"/>
      <c r="AX13" s="306"/>
      <c r="AY13" s="306"/>
      <c r="AZ13" s="306"/>
      <c r="BA13" s="306"/>
      <c r="BB13" s="306"/>
      <c r="BC13" s="306"/>
      <c r="BD13" s="306"/>
      <c r="BE13" s="306"/>
      <c r="BF13" s="306"/>
      <c r="BG13" s="306"/>
      <c r="BH13" s="306"/>
    </row>
    <row r="14" spans="1:130" ht="20" customHeight="1">
      <c r="A14" s="121" t="s">
        <v>177</v>
      </c>
      <c r="B14" s="9"/>
      <c r="C14" s="9"/>
      <c r="D14" s="9"/>
      <c r="E14" s="9"/>
      <c r="F14" s="9"/>
      <c r="G14" s="9"/>
      <c r="H14" s="9"/>
      <c r="I14" s="9"/>
      <c r="J14" s="9"/>
      <c r="K14" s="9"/>
      <c r="L14" s="9"/>
      <c r="M14" s="9"/>
      <c r="N14" s="9"/>
      <c r="O14" s="9"/>
      <c r="P14" s="23"/>
      <c r="Q14" s="329"/>
      <c r="R14" s="329"/>
      <c r="S14" s="329"/>
      <c r="T14" s="329"/>
      <c r="U14" s="329"/>
      <c r="V14" s="329"/>
      <c r="W14" s="329"/>
      <c r="X14" s="329"/>
      <c r="Y14" s="329"/>
      <c r="Z14" s="329"/>
      <c r="AA14" s="329"/>
      <c r="AB14" s="329"/>
      <c r="AC14" s="329"/>
      <c r="AD14" s="329"/>
      <c r="AE14" s="329"/>
      <c r="AF14" s="313"/>
      <c r="AG14" s="313"/>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6"/>
      <c r="BE14" s="306"/>
      <c r="BF14" s="306"/>
      <c r="BG14" s="306"/>
      <c r="BH14" s="306"/>
    </row>
    <row r="15" spans="1:130" ht="20" customHeight="1">
      <c r="A15" s="121" t="s">
        <v>178</v>
      </c>
      <c r="B15" s="9"/>
      <c r="C15" s="9"/>
      <c r="D15" s="9"/>
      <c r="E15" s="9"/>
      <c r="F15" s="9"/>
      <c r="G15" s="9"/>
      <c r="H15" s="9"/>
      <c r="I15" s="9"/>
      <c r="J15" s="9"/>
      <c r="K15" s="9"/>
      <c r="L15" s="9"/>
      <c r="M15" s="9"/>
      <c r="N15" s="9"/>
      <c r="O15" s="9"/>
      <c r="P15" s="23"/>
      <c r="Q15" s="329"/>
      <c r="R15" s="329"/>
      <c r="S15" s="329"/>
      <c r="T15" s="329"/>
      <c r="U15" s="329"/>
      <c r="V15" s="329"/>
      <c r="W15" s="329"/>
      <c r="X15" s="329"/>
      <c r="Y15" s="329"/>
      <c r="Z15" s="329"/>
      <c r="AA15" s="329"/>
      <c r="AB15" s="329"/>
      <c r="AC15" s="329"/>
      <c r="AD15" s="329"/>
      <c r="AE15" s="329"/>
      <c r="AF15" s="313"/>
      <c r="AG15" s="313"/>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c r="BH15" s="306"/>
    </row>
    <row r="16" spans="1:130" ht="20" customHeight="1">
      <c r="A16" s="121" t="s">
        <v>179</v>
      </c>
      <c r="B16" s="9"/>
      <c r="C16" s="9"/>
      <c r="D16" s="9"/>
      <c r="E16" s="9"/>
      <c r="F16" s="9"/>
      <c r="G16" s="9"/>
      <c r="H16" s="9"/>
      <c r="I16" s="9"/>
      <c r="J16" s="9"/>
      <c r="K16" s="9"/>
      <c r="L16" s="9"/>
      <c r="M16" s="9"/>
      <c r="N16" s="9"/>
      <c r="O16" s="9"/>
      <c r="P16" s="23"/>
      <c r="Q16" s="329"/>
      <c r="R16" s="329"/>
      <c r="S16" s="329"/>
      <c r="T16" s="329"/>
      <c r="U16" s="329"/>
      <c r="V16" s="329"/>
      <c r="W16" s="329"/>
      <c r="X16" s="329"/>
      <c r="Y16" s="329"/>
      <c r="Z16" s="329"/>
      <c r="AA16" s="329"/>
      <c r="AB16" s="329"/>
      <c r="AC16" s="329"/>
      <c r="AD16" s="329"/>
      <c r="AE16" s="329"/>
      <c r="AF16" s="313"/>
      <c r="AG16" s="313"/>
      <c r="AH16" s="306"/>
      <c r="AI16" s="306"/>
      <c r="AJ16" s="306"/>
      <c r="AK16" s="306"/>
      <c r="AL16" s="306"/>
      <c r="AM16" s="306"/>
      <c r="AN16" s="306"/>
      <c r="AO16" s="306"/>
      <c r="AP16" s="306"/>
      <c r="AQ16" s="306"/>
      <c r="AR16" s="306"/>
      <c r="AS16" s="306"/>
      <c r="AT16" s="306"/>
      <c r="AU16" s="306"/>
      <c r="AV16" s="306"/>
      <c r="AW16" s="306"/>
      <c r="AX16" s="306"/>
      <c r="AY16" s="306"/>
      <c r="AZ16" s="306"/>
      <c r="BA16" s="306"/>
      <c r="BB16" s="306"/>
      <c r="BC16" s="306"/>
      <c r="BD16" s="306"/>
      <c r="BE16" s="306"/>
      <c r="BF16" s="306"/>
      <c r="BG16" s="306"/>
      <c r="BH16" s="306"/>
    </row>
    <row r="17" spans="1:60" ht="3" customHeight="1">
      <c r="A17" s="121"/>
      <c r="B17" s="9"/>
      <c r="C17" s="9"/>
      <c r="D17" s="9"/>
      <c r="E17" s="9"/>
      <c r="F17" s="9"/>
      <c r="G17" s="9"/>
      <c r="H17" s="9"/>
      <c r="I17" s="9"/>
      <c r="J17" s="9"/>
      <c r="K17" s="9"/>
      <c r="L17" s="9"/>
      <c r="M17" s="9"/>
      <c r="N17" s="9"/>
      <c r="O17" s="9"/>
      <c r="P17" s="23"/>
      <c r="Q17" s="330"/>
      <c r="R17" s="329"/>
      <c r="S17" s="329"/>
      <c r="T17" s="329"/>
      <c r="U17" s="329"/>
      <c r="V17" s="329"/>
      <c r="W17" s="329"/>
      <c r="X17" s="329"/>
      <c r="Y17" s="329"/>
      <c r="Z17" s="329"/>
      <c r="AA17" s="329"/>
      <c r="AB17" s="329"/>
      <c r="AC17" s="329"/>
      <c r="AD17" s="329"/>
      <c r="AE17" s="329"/>
      <c r="AF17" s="313"/>
      <c r="AG17" s="313"/>
      <c r="AH17" s="306"/>
      <c r="AI17" s="306"/>
      <c r="AJ17" s="306"/>
      <c r="AK17" s="306"/>
      <c r="AL17" s="306"/>
      <c r="AM17" s="306"/>
      <c r="AN17" s="306"/>
      <c r="AO17" s="306"/>
      <c r="AP17" s="306"/>
      <c r="AQ17" s="306"/>
      <c r="AR17" s="306"/>
      <c r="AS17" s="306"/>
      <c r="AT17" s="306"/>
      <c r="AU17" s="306"/>
      <c r="AV17" s="306"/>
      <c r="AW17" s="306"/>
      <c r="AX17" s="306"/>
      <c r="AY17" s="306"/>
      <c r="AZ17" s="306"/>
      <c r="BA17" s="306"/>
      <c r="BB17" s="306"/>
      <c r="BC17" s="306"/>
      <c r="BD17" s="306"/>
      <c r="BE17" s="306"/>
      <c r="BF17" s="306"/>
      <c r="BG17" s="306"/>
      <c r="BH17" s="306"/>
    </row>
    <row r="18" spans="1:60" ht="36" customHeight="1">
      <c r="A18" s="128" t="s">
        <v>562</v>
      </c>
      <c r="B18" s="456"/>
      <c r="C18" s="457"/>
      <c r="D18" s="457"/>
      <c r="E18" s="457"/>
      <c r="F18" s="457"/>
      <c r="G18" s="457"/>
      <c r="H18" s="457"/>
      <c r="I18" s="457"/>
      <c r="J18" s="457"/>
      <c r="K18" s="457"/>
      <c r="L18" s="457"/>
      <c r="M18" s="457"/>
      <c r="N18" s="457"/>
      <c r="O18" s="457"/>
      <c r="P18" s="457"/>
      <c r="Q18" s="330">
        <v>0</v>
      </c>
      <c r="R18" s="329">
        <f>Q18-1</f>
        <v>-1</v>
      </c>
      <c r="S18" s="329"/>
      <c r="T18" s="329"/>
      <c r="U18" s="329"/>
      <c r="V18" s="329"/>
      <c r="W18" s="329"/>
      <c r="X18" s="329"/>
      <c r="Y18" s="329"/>
      <c r="Z18" s="329"/>
      <c r="AA18" s="329"/>
      <c r="AB18" s="329"/>
      <c r="AC18" s="329"/>
      <c r="AD18" s="329"/>
      <c r="AE18" s="329"/>
      <c r="AF18" s="313"/>
      <c r="AG18" s="313"/>
      <c r="AH18" s="306"/>
      <c r="AI18" s="306"/>
      <c r="AJ18" s="306"/>
      <c r="AK18" s="306"/>
      <c r="AL18" s="306"/>
      <c r="AM18" s="306"/>
      <c r="AN18" s="306"/>
      <c r="AO18" s="306"/>
      <c r="AP18" s="306"/>
      <c r="AQ18" s="306"/>
      <c r="AR18" s="306"/>
      <c r="AS18" s="306"/>
      <c r="AT18" s="306"/>
      <c r="AU18" s="306"/>
      <c r="AV18" s="306"/>
      <c r="AW18" s="306"/>
      <c r="AX18" s="306"/>
      <c r="AY18" s="306"/>
      <c r="AZ18" s="306"/>
      <c r="BA18" s="306"/>
      <c r="BB18" s="306"/>
      <c r="BC18" s="306"/>
      <c r="BD18" s="306"/>
      <c r="BE18" s="306"/>
      <c r="BF18" s="306"/>
      <c r="BG18" s="306"/>
      <c r="BH18" s="306"/>
    </row>
    <row r="19" spans="1:60" ht="132" customHeight="1">
      <c r="A19" s="474" t="s">
        <v>563</v>
      </c>
      <c r="B19" s="475"/>
      <c r="C19" s="403"/>
      <c r="D19" s="404"/>
      <c r="E19" s="404"/>
      <c r="F19" s="404"/>
      <c r="G19" s="404"/>
      <c r="H19" s="404"/>
      <c r="I19" s="404"/>
      <c r="J19" s="404"/>
      <c r="K19" s="404"/>
      <c r="L19" s="404"/>
      <c r="M19" s="404"/>
      <c r="N19" s="404"/>
      <c r="O19" s="404"/>
      <c r="P19" s="404"/>
      <c r="Q19" s="331"/>
      <c r="R19" s="331"/>
      <c r="S19" s="331"/>
      <c r="T19" s="331"/>
      <c r="U19" s="331"/>
      <c r="V19" s="331"/>
      <c r="W19" s="331"/>
      <c r="X19" s="331"/>
      <c r="Y19" s="331"/>
      <c r="Z19" s="331"/>
      <c r="AA19" s="331"/>
      <c r="AB19" s="331"/>
      <c r="AC19" s="331"/>
      <c r="AD19" s="331"/>
      <c r="AE19" s="331"/>
      <c r="AF19" s="314"/>
      <c r="AG19" s="314"/>
      <c r="AH19" s="307"/>
      <c r="AI19" s="307"/>
      <c r="AJ19" s="307"/>
      <c r="AK19" s="307"/>
      <c r="AL19" s="307"/>
      <c r="AM19" s="307"/>
      <c r="AN19" s="307"/>
      <c r="AO19" s="307"/>
      <c r="AP19" s="307"/>
      <c r="AQ19" s="307"/>
      <c r="AR19" s="307"/>
      <c r="AS19" s="307"/>
      <c r="AT19" s="307"/>
      <c r="AU19" s="307"/>
      <c r="AV19" s="307"/>
      <c r="AW19" s="307"/>
      <c r="AX19" s="307"/>
      <c r="AY19" s="307"/>
      <c r="AZ19" s="307"/>
      <c r="BA19" s="307"/>
      <c r="BB19" s="307"/>
      <c r="BC19" s="307"/>
      <c r="BD19" s="307"/>
      <c r="BE19" s="307"/>
      <c r="BF19" s="307"/>
      <c r="BG19" s="307"/>
      <c r="BH19" s="307"/>
    </row>
    <row r="20" spans="1:60" ht="20" customHeight="1">
      <c r="A20" s="123" t="s">
        <v>171</v>
      </c>
      <c r="B20" s="57"/>
      <c r="C20" s="57"/>
      <c r="D20" s="57"/>
      <c r="E20" s="57"/>
      <c r="F20" s="57"/>
      <c r="G20" s="57"/>
      <c r="H20" s="57"/>
      <c r="I20" s="57"/>
      <c r="J20" s="57"/>
      <c r="K20" s="57"/>
      <c r="L20" s="57"/>
      <c r="M20" s="57"/>
      <c r="N20" s="57"/>
      <c r="O20" s="57"/>
      <c r="P20" s="57"/>
      <c r="Q20" s="325"/>
    </row>
    <row r="21" spans="1:60">
      <c r="A21" s="127" t="s">
        <v>189</v>
      </c>
      <c r="B21" s="13"/>
      <c r="C21" s="13"/>
      <c r="D21" s="13"/>
      <c r="E21" s="13"/>
      <c r="F21" s="13"/>
      <c r="G21" s="13"/>
      <c r="H21" s="13"/>
      <c r="I21" s="13"/>
      <c r="J21" s="13"/>
      <c r="K21" s="13"/>
      <c r="L21" s="13"/>
      <c r="M21" s="13"/>
      <c r="N21" s="13"/>
      <c r="O21" s="13"/>
      <c r="P21" s="299"/>
      <c r="Q21" s="329"/>
      <c r="R21" s="329"/>
      <c r="S21" s="329"/>
      <c r="T21" s="329"/>
      <c r="U21" s="329"/>
      <c r="V21" s="329"/>
      <c r="W21" s="329"/>
      <c r="X21" s="329"/>
      <c r="Y21" s="329"/>
      <c r="Z21" s="329"/>
      <c r="AA21" s="329"/>
      <c r="AB21" s="329"/>
      <c r="AC21" s="329"/>
      <c r="AD21" s="329"/>
      <c r="AE21" s="329"/>
      <c r="AF21" s="313"/>
      <c r="AG21" s="313"/>
      <c r="AH21" s="306"/>
      <c r="AI21" s="306"/>
      <c r="AJ21" s="306"/>
      <c r="AK21" s="306"/>
      <c r="AL21" s="306"/>
      <c r="AM21" s="306"/>
      <c r="AN21" s="306"/>
      <c r="AO21" s="306"/>
      <c r="AP21" s="306"/>
      <c r="AQ21" s="306"/>
      <c r="AR21" s="306"/>
      <c r="AS21" s="306"/>
      <c r="AT21" s="306"/>
      <c r="AU21" s="306"/>
      <c r="AV21" s="306"/>
      <c r="AW21" s="306"/>
      <c r="AX21" s="306"/>
      <c r="AY21" s="306"/>
      <c r="AZ21" s="306"/>
      <c r="BA21" s="306"/>
      <c r="BB21" s="306"/>
      <c r="BC21" s="306"/>
      <c r="BD21" s="306"/>
      <c r="BE21" s="306"/>
      <c r="BF21" s="306"/>
      <c r="BG21" s="306"/>
      <c r="BH21" s="306"/>
    </row>
    <row r="22" spans="1:60">
      <c r="A22" s="128" t="s">
        <v>180</v>
      </c>
      <c r="B22" s="9"/>
      <c r="C22" s="9"/>
      <c r="D22" s="9"/>
      <c r="E22" s="9"/>
      <c r="F22" s="9"/>
      <c r="G22" s="9"/>
      <c r="H22" s="9"/>
      <c r="I22" s="9"/>
      <c r="J22" s="9"/>
      <c r="K22" s="9"/>
      <c r="L22" s="9"/>
      <c r="M22" s="9"/>
      <c r="N22" s="9"/>
      <c r="O22" s="9"/>
      <c r="P22" s="23"/>
      <c r="Q22" s="329"/>
      <c r="R22" s="329"/>
      <c r="S22" s="329"/>
      <c r="T22" s="329"/>
      <c r="U22" s="329"/>
      <c r="V22" s="329"/>
      <c r="W22" s="329"/>
      <c r="X22" s="329"/>
      <c r="Y22" s="329"/>
      <c r="Z22" s="329"/>
      <c r="AA22" s="329"/>
      <c r="AB22" s="329"/>
      <c r="AC22" s="329"/>
      <c r="AD22" s="329"/>
      <c r="AE22" s="329"/>
      <c r="AF22" s="313"/>
      <c r="AG22" s="313"/>
      <c r="AH22" s="306"/>
      <c r="AI22" s="306"/>
      <c r="AJ22" s="306"/>
      <c r="AK22" s="306"/>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6"/>
    </row>
    <row r="23" spans="1:60">
      <c r="A23" s="129" t="s">
        <v>181</v>
      </c>
      <c r="B23" s="9"/>
      <c r="C23" s="9"/>
      <c r="D23" s="9"/>
      <c r="E23" s="9"/>
      <c r="F23" s="9"/>
      <c r="G23" s="9"/>
      <c r="H23" s="9"/>
      <c r="I23" s="9"/>
      <c r="J23" s="9"/>
      <c r="K23" s="9"/>
      <c r="L23" s="9"/>
      <c r="M23" s="9"/>
      <c r="N23" s="9"/>
      <c r="O23" s="9"/>
      <c r="P23" s="23"/>
      <c r="Q23" s="329"/>
      <c r="R23" s="329"/>
      <c r="S23" s="329"/>
      <c r="T23" s="329"/>
      <c r="U23" s="329"/>
      <c r="V23" s="329"/>
      <c r="W23" s="329"/>
      <c r="X23" s="329"/>
      <c r="Y23" s="329"/>
      <c r="Z23" s="329"/>
      <c r="AA23" s="329"/>
      <c r="AB23" s="329"/>
      <c r="AC23" s="329"/>
      <c r="AD23" s="329"/>
      <c r="AE23" s="329"/>
      <c r="AF23" s="313"/>
      <c r="AG23" s="313"/>
      <c r="AH23" s="306"/>
      <c r="AI23" s="306"/>
      <c r="AJ23" s="306"/>
      <c r="AK23" s="306"/>
      <c r="AL23" s="306"/>
      <c r="AM23" s="306"/>
      <c r="AN23" s="306"/>
      <c r="AO23" s="306"/>
      <c r="AP23" s="306"/>
      <c r="AQ23" s="306"/>
      <c r="AR23" s="306"/>
      <c r="AS23" s="306"/>
      <c r="AT23" s="306"/>
      <c r="AU23" s="306"/>
      <c r="AV23" s="306"/>
      <c r="AW23" s="306"/>
      <c r="AX23" s="306"/>
      <c r="AY23" s="306"/>
      <c r="AZ23" s="306"/>
      <c r="BA23" s="306"/>
      <c r="BB23" s="306"/>
      <c r="BC23" s="306"/>
      <c r="BD23" s="306"/>
      <c r="BE23" s="306"/>
      <c r="BF23" s="306"/>
      <c r="BG23" s="306"/>
      <c r="BH23" s="306"/>
    </row>
    <row r="24" spans="1:60">
      <c r="A24" s="129" t="s">
        <v>182</v>
      </c>
      <c r="B24" s="9"/>
      <c r="C24" s="9"/>
      <c r="D24" s="9"/>
      <c r="E24" s="9"/>
      <c r="F24" s="9"/>
      <c r="G24" s="9"/>
      <c r="H24" s="9"/>
      <c r="I24" s="9"/>
      <c r="J24" s="9"/>
      <c r="K24" s="9"/>
      <c r="L24" s="9"/>
      <c r="M24" s="9"/>
      <c r="N24" s="9"/>
      <c r="O24" s="9"/>
      <c r="P24" s="23"/>
      <c r="Q24" s="329"/>
      <c r="R24" s="329"/>
      <c r="S24" s="329"/>
      <c r="T24" s="329"/>
      <c r="U24" s="329"/>
      <c r="V24" s="329"/>
      <c r="W24" s="329"/>
      <c r="X24" s="329"/>
      <c r="Y24" s="329"/>
      <c r="Z24" s="329"/>
      <c r="AA24" s="329"/>
      <c r="AB24" s="329"/>
      <c r="AC24" s="329"/>
      <c r="AD24" s="329"/>
      <c r="AE24" s="329"/>
      <c r="AF24" s="313"/>
      <c r="AG24" s="313"/>
      <c r="AH24" s="306"/>
      <c r="AI24" s="306"/>
      <c r="AJ24" s="306"/>
      <c r="AK24" s="306"/>
      <c r="AL24" s="306"/>
      <c r="AM24" s="306"/>
      <c r="AN24" s="306"/>
      <c r="AO24" s="306"/>
      <c r="AP24" s="306"/>
      <c r="AQ24" s="306"/>
      <c r="AR24" s="306"/>
      <c r="AS24" s="306"/>
      <c r="AT24" s="306"/>
      <c r="AU24" s="306"/>
      <c r="AV24" s="306"/>
      <c r="AW24" s="306"/>
      <c r="AX24" s="306"/>
      <c r="AY24" s="306"/>
      <c r="AZ24" s="306"/>
      <c r="BA24" s="306"/>
      <c r="BB24" s="306"/>
      <c r="BC24" s="306"/>
      <c r="BD24" s="306"/>
      <c r="BE24" s="306"/>
      <c r="BF24" s="306"/>
      <c r="BG24" s="306"/>
      <c r="BH24" s="306"/>
    </row>
    <row r="25" spans="1:60">
      <c r="A25" s="129" t="s">
        <v>183</v>
      </c>
      <c r="B25" s="9"/>
      <c r="C25" s="9"/>
      <c r="D25" s="9"/>
      <c r="E25" s="9"/>
      <c r="F25" s="9"/>
      <c r="G25" s="9"/>
      <c r="H25" s="9"/>
      <c r="I25" s="9"/>
      <c r="J25" s="9"/>
      <c r="K25" s="9"/>
      <c r="L25" s="9"/>
      <c r="M25" s="9"/>
      <c r="N25" s="9"/>
      <c r="O25" s="9"/>
      <c r="P25" s="23"/>
      <c r="Q25" s="329"/>
      <c r="R25" s="329"/>
      <c r="S25" s="329"/>
      <c r="T25" s="329"/>
      <c r="U25" s="329"/>
      <c r="V25" s="329"/>
      <c r="W25" s="329"/>
      <c r="X25" s="329"/>
      <c r="Y25" s="329"/>
      <c r="Z25" s="329"/>
      <c r="AA25" s="329"/>
      <c r="AB25" s="329"/>
      <c r="AC25" s="329"/>
      <c r="AD25" s="329"/>
      <c r="AE25" s="329"/>
      <c r="AF25" s="313"/>
      <c r="AG25" s="313"/>
      <c r="AH25" s="306"/>
      <c r="AI25" s="306"/>
      <c r="AJ25" s="306"/>
      <c r="AK25" s="306"/>
      <c r="AL25" s="306"/>
      <c r="AM25" s="306"/>
      <c r="AN25" s="306"/>
      <c r="AO25" s="306"/>
      <c r="AP25" s="306"/>
      <c r="AQ25" s="306"/>
      <c r="AR25" s="306"/>
      <c r="AS25" s="306"/>
      <c r="AT25" s="306"/>
      <c r="AU25" s="306"/>
      <c r="AV25" s="306"/>
      <c r="AW25" s="306"/>
      <c r="AX25" s="306"/>
      <c r="AY25" s="306"/>
      <c r="AZ25" s="306"/>
      <c r="BA25" s="306"/>
      <c r="BB25" s="306"/>
      <c r="BC25" s="306"/>
      <c r="BD25" s="306"/>
      <c r="BE25" s="306"/>
      <c r="BF25" s="306"/>
      <c r="BG25" s="306"/>
      <c r="BH25" s="306"/>
    </row>
    <row r="26" spans="1:60">
      <c r="A26" s="129" t="s">
        <v>184</v>
      </c>
      <c r="B26" s="9"/>
      <c r="C26" s="9"/>
      <c r="D26" s="9"/>
      <c r="E26" s="9"/>
      <c r="F26" s="9"/>
      <c r="G26" s="9"/>
      <c r="H26" s="9"/>
      <c r="I26" s="9"/>
      <c r="J26" s="9"/>
      <c r="K26" s="9"/>
      <c r="L26" s="9"/>
      <c r="M26" s="9"/>
      <c r="N26" s="9"/>
      <c r="O26" s="9"/>
      <c r="P26" s="23"/>
      <c r="Q26" s="329"/>
      <c r="R26" s="329"/>
      <c r="S26" s="329"/>
      <c r="T26" s="329"/>
      <c r="U26" s="329"/>
      <c r="V26" s="329"/>
      <c r="W26" s="329"/>
      <c r="X26" s="329"/>
      <c r="Y26" s="329"/>
      <c r="Z26" s="329"/>
      <c r="AA26" s="329"/>
      <c r="AB26" s="329"/>
      <c r="AC26" s="329"/>
      <c r="AD26" s="329"/>
      <c r="AE26" s="329"/>
      <c r="AF26" s="313"/>
      <c r="AG26" s="313"/>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row>
    <row r="27" spans="1:60">
      <c r="A27" s="121" t="s">
        <v>187</v>
      </c>
      <c r="B27" s="9"/>
      <c r="C27" s="9"/>
      <c r="D27" s="9"/>
      <c r="E27" s="9"/>
      <c r="F27" s="9"/>
      <c r="G27" s="9"/>
      <c r="H27" s="9"/>
      <c r="I27" s="9"/>
      <c r="J27" s="9"/>
      <c r="K27" s="9"/>
      <c r="L27" s="9"/>
      <c r="M27" s="9"/>
      <c r="N27" s="9"/>
      <c r="O27" s="9"/>
      <c r="P27" s="23"/>
      <c r="Q27" s="329"/>
      <c r="R27" s="329"/>
      <c r="S27" s="329"/>
      <c r="T27" s="329"/>
      <c r="U27" s="329"/>
      <c r="V27" s="329"/>
      <c r="W27" s="329"/>
      <c r="X27" s="329"/>
      <c r="Y27" s="329"/>
      <c r="Z27" s="329"/>
      <c r="AA27" s="329"/>
      <c r="AB27" s="329"/>
      <c r="AC27" s="329"/>
      <c r="AD27" s="329"/>
      <c r="AE27" s="329"/>
      <c r="AF27" s="313"/>
      <c r="AG27" s="313"/>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row>
    <row r="28" spans="1:60">
      <c r="A28" s="121" t="s">
        <v>188</v>
      </c>
      <c r="B28" s="9"/>
      <c r="C28" s="9"/>
      <c r="D28" s="9"/>
      <c r="E28" s="9"/>
      <c r="F28" s="9"/>
      <c r="G28" s="9"/>
      <c r="H28" s="9"/>
      <c r="I28" s="9"/>
      <c r="J28" s="9"/>
      <c r="K28" s="9"/>
      <c r="L28" s="9"/>
      <c r="M28" s="9"/>
      <c r="N28" s="9"/>
      <c r="O28" s="9"/>
      <c r="P28" s="23"/>
      <c r="Q28" s="329"/>
      <c r="R28" s="329"/>
      <c r="S28" s="329"/>
      <c r="T28" s="329"/>
      <c r="U28" s="329"/>
      <c r="V28" s="329"/>
      <c r="W28" s="329"/>
      <c r="X28" s="329"/>
      <c r="Y28" s="329"/>
      <c r="Z28" s="329"/>
      <c r="AA28" s="329"/>
      <c r="AB28" s="329"/>
      <c r="AC28" s="329"/>
      <c r="AD28" s="329"/>
      <c r="AE28" s="329"/>
      <c r="AF28" s="313"/>
      <c r="AG28" s="313"/>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row>
    <row r="29" spans="1:60">
      <c r="A29" s="121" t="s">
        <v>185</v>
      </c>
      <c r="B29" s="9"/>
      <c r="C29" s="9"/>
      <c r="D29" s="9"/>
      <c r="E29" s="9"/>
      <c r="F29" s="9"/>
      <c r="G29" s="9"/>
      <c r="H29" s="9"/>
      <c r="I29" s="9"/>
      <c r="J29" s="9"/>
      <c r="K29" s="9"/>
      <c r="L29" s="9"/>
      <c r="M29" s="9"/>
      <c r="N29" s="9"/>
      <c r="O29" s="9"/>
      <c r="P29" s="23"/>
      <c r="Q29" s="329"/>
      <c r="R29" s="329"/>
      <c r="S29" s="329"/>
      <c r="T29" s="329"/>
      <c r="U29" s="329"/>
      <c r="V29" s="329"/>
      <c r="W29" s="329"/>
      <c r="X29" s="329"/>
      <c r="Y29" s="329"/>
      <c r="Z29" s="329"/>
      <c r="AA29" s="329"/>
      <c r="AB29" s="329"/>
      <c r="AC29" s="329"/>
      <c r="AD29" s="329"/>
      <c r="AE29" s="329"/>
      <c r="AF29" s="313"/>
      <c r="AG29" s="313"/>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row>
    <row r="30" spans="1:60">
      <c r="A30" s="122" t="s">
        <v>186</v>
      </c>
      <c r="B30" s="15"/>
      <c r="C30" s="15"/>
      <c r="D30" s="15"/>
      <c r="E30" s="15"/>
      <c r="F30" s="15"/>
      <c r="G30" s="15"/>
      <c r="H30" s="15"/>
      <c r="I30" s="15"/>
      <c r="J30" s="15"/>
      <c r="K30" s="15"/>
      <c r="L30" s="15"/>
      <c r="M30" s="15"/>
      <c r="N30" s="15"/>
      <c r="O30" s="15"/>
      <c r="P30" s="300"/>
      <c r="Q30" s="329"/>
      <c r="R30" s="329"/>
      <c r="S30" s="329"/>
      <c r="T30" s="329"/>
      <c r="U30" s="329"/>
      <c r="V30" s="329"/>
      <c r="W30" s="329"/>
      <c r="X30" s="329"/>
      <c r="Y30" s="329"/>
      <c r="Z30" s="329"/>
      <c r="AA30" s="329"/>
      <c r="AB30" s="329"/>
      <c r="AC30" s="329"/>
      <c r="AD30" s="329"/>
      <c r="AE30" s="329"/>
      <c r="AF30" s="313"/>
      <c r="AG30" s="313"/>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row>
    <row r="31" spans="1:60" ht="20" customHeight="1">
      <c r="A31" s="123" t="s">
        <v>172</v>
      </c>
      <c r="B31" s="57"/>
      <c r="C31" s="57"/>
      <c r="D31" s="57"/>
      <c r="E31" s="57"/>
      <c r="F31" s="57"/>
      <c r="G31" s="57"/>
      <c r="H31" s="57"/>
      <c r="I31" s="57"/>
      <c r="J31" s="57"/>
      <c r="K31" s="57"/>
      <c r="L31" s="57"/>
      <c r="M31" s="57"/>
      <c r="N31" s="57"/>
      <c r="O31" s="57"/>
      <c r="P31" s="57"/>
      <c r="Q31" s="325"/>
    </row>
    <row r="32" spans="1:60">
      <c r="A32" s="130" t="s">
        <v>200</v>
      </c>
      <c r="B32" s="13"/>
      <c r="C32" s="13"/>
      <c r="D32" s="13"/>
      <c r="E32" s="13"/>
      <c r="F32" s="13"/>
      <c r="G32" s="13"/>
      <c r="H32" s="13"/>
      <c r="I32" s="13"/>
      <c r="J32" s="13"/>
      <c r="K32" s="13"/>
      <c r="L32" s="13"/>
      <c r="M32" s="13"/>
      <c r="N32" s="13"/>
      <c r="O32" s="13"/>
      <c r="P32" s="299"/>
      <c r="Q32" s="329"/>
      <c r="R32" s="329"/>
      <c r="S32" s="329"/>
      <c r="T32" s="329"/>
      <c r="U32" s="329"/>
      <c r="V32" s="329"/>
      <c r="W32" s="329"/>
      <c r="X32" s="329"/>
      <c r="Y32" s="329"/>
      <c r="Z32" s="329"/>
      <c r="AA32" s="329"/>
      <c r="AB32" s="329"/>
      <c r="AC32" s="329"/>
      <c r="AD32" s="329"/>
      <c r="AE32" s="329"/>
      <c r="AF32" s="313"/>
      <c r="AG32" s="313"/>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306"/>
      <c r="BF32" s="306"/>
      <c r="BG32" s="306"/>
      <c r="BH32" s="306"/>
    </row>
    <row r="33" spans="1:60">
      <c r="A33" s="131" t="s">
        <v>190</v>
      </c>
      <c r="B33" s="9"/>
      <c r="C33" s="9"/>
      <c r="D33" s="9"/>
      <c r="E33" s="9"/>
      <c r="F33" s="9"/>
      <c r="G33" s="9"/>
      <c r="H33" s="9"/>
      <c r="I33" s="9"/>
      <c r="J33" s="9"/>
      <c r="K33" s="9"/>
      <c r="L33" s="9"/>
      <c r="M33" s="9"/>
      <c r="N33" s="9"/>
      <c r="O33" s="9"/>
      <c r="P33" s="23"/>
      <c r="Q33" s="329"/>
      <c r="R33" s="329"/>
      <c r="S33" s="329"/>
      <c r="T33" s="329"/>
      <c r="U33" s="329"/>
      <c r="V33" s="329"/>
      <c r="W33" s="329"/>
      <c r="X33" s="329"/>
      <c r="Y33" s="329"/>
      <c r="Z33" s="329"/>
      <c r="AA33" s="329"/>
      <c r="AB33" s="329"/>
      <c r="AC33" s="329"/>
      <c r="AD33" s="329"/>
      <c r="AE33" s="329"/>
      <c r="AF33" s="313"/>
      <c r="AG33" s="313"/>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row>
    <row r="34" spans="1:60">
      <c r="A34" s="131" t="s">
        <v>191</v>
      </c>
      <c r="B34" s="9"/>
      <c r="C34" s="9"/>
      <c r="D34" s="9"/>
      <c r="E34" s="9"/>
      <c r="F34" s="9"/>
      <c r="G34" s="9"/>
      <c r="H34" s="9"/>
      <c r="I34" s="9"/>
      <c r="J34" s="9"/>
      <c r="K34" s="9"/>
      <c r="L34" s="9"/>
      <c r="M34" s="9"/>
      <c r="N34" s="9"/>
      <c r="O34" s="9"/>
      <c r="P34" s="23"/>
      <c r="Q34" s="329"/>
      <c r="R34" s="329"/>
      <c r="S34" s="329"/>
      <c r="T34" s="329"/>
      <c r="U34" s="329"/>
      <c r="V34" s="329"/>
      <c r="W34" s="329"/>
      <c r="X34" s="329"/>
      <c r="Y34" s="329"/>
      <c r="Z34" s="329"/>
      <c r="AA34" s="329"/>
      <c r="AB34" s="329"/>
      <c r="AC34" s="329"/>
      <c r="AD34" s="329"/>
      <c r="AE34" s="329"/>
      <c r="AF34" s="313"/>
      <c r="AG34" s="313"/>
      <c r="AH34" s="306"/>
      <c r="AI34" s="306"/>
      <c r="AJ34" s="306"/>
      <c r="AK34" s="306"/>
      <c r="AL34" s="306"/>
      <c r="AM34" s="306"/>
      <c r="AN34" s="306"/>
      <c r="AO34" s="306"/>
      <c r="AP34" s="306"/>
      <c r="AQ34" s="306"/>
      <c r="AR34" s="306"/>
      <c r="AS34" s="306"/>
      <c r="AT34" s="306"/>
      <c r="AU34" s="306"/>
      <c r="AV34" s="306"/>
      <c r="AW34" s="306"/>
      <c r="AX34" s="306"/>
      <c r="AY34" s="306"/>
      <c r="AZ34" s="306"/>
      <c r="BA34" s="306"/>
      <c r="BB34" s="306"/>
      <c r="BC34" s="306"/>
      <c r="BD34" s="306"/>
      <c r="BE34" s="306"/>
      <c r="BF34" s="306"/>
      <c r="BG34" s="306"/>
      <c r="BH34" s="306"/>
    </row>
    <row r="35" spans="1:60">
      <c r="A35" s="131" t="s">
        <v>192</v>
      </c>
      <c r="B35" s="9"/>
      <c r="C35" s="9"/>
      <c r="D35" s="9"/>
      <c r="E35" s="9"/>
      <c r="F35" s="9"/>
      <c r="G35" s="9"/>
      <c r="H35" s="9"/>
      <c r="I35" s="9"/>
      <c r="J35" s="9"/>
      <c r="K35" s="9"/>
      <c r="L35" s="9"/>
      <c r="M35" s="9"/>
      <c r="N35" s="9"/>
      <c r="O35" s="9"/>
      <c r="P35" s="23"/>
      <c r="Q35" s="329"/>
      <c r="R35" s="329"/>
      <c r="S35" s="329"/>
      <c r="T35" s="329"/>
      <c r="U35" s="329"/>
      <c r="V35" s="329"/>
      <c r="W35" s="329"/>
      <c r="X35" s="329"/>
      <c r="Y35" s="329"/>
      <c r="Z35" s="329"/>
      <c r="AA35" s="329"/>
      <c r="AB35" s="329"/>
      <c r="AC35" s="329"/>
      <c r="AD35" s="329"/>
      <c r="AE35" s="329"/>
      <c r="AF35" s="313"/>
      <c r="AG35" s="313"/>
      <c r="AH35" s="306"/>
      <c r="AI35" s="306"/>
      <c r="AJ35" s="306"/>
      <c r="AK35" s="306"/>
      <c r="AL35" s="306"/>
      <c r="AM35" s="306"/>
      <c r="AN35" s="306"/>
      <c r="AO35" s="306"/>
      <c r="AP35" s="306"/>
      <c r="AQ35" s="306"/>
      <c r="AR35" s="306"/>
      <c r="AS35" s="306"/>
      <c r="AT35" s="306"/>
      <c r="AU35" s="306"/>
      <c r="AV35" s="306"/>
      <c r="AW35" s="306"/>
      <c r="AX35" s="306"/>
      <c r="AY35" s="306"/>
      <c r="AZ35" s="306"/>
      <c r="BA35" s="306"/>
      <c r="BB35" s="306"/>
      <c r="BC35" s="306"/>
      <c r="BD35" s="306"/>
      <c r="BE35" s="306"/>
      <c r="BF35" s="306"/>
      <c r="BG35" s="306"/>
      <c r="BH35" s="306"/>
    </row>
    <row r="36" spans="1:60">
      <c r="A36" s="131" t="s">
        <v>193</v>
      </c>
      <c r="B36" s="9"/>
      <c r="C36" s="9"/>
      <c r="D36" s="9"/>
      <c r="E36" s="9"/>
      <c r="F36" s="9"/>
      <c r="G36" s="9"/>
      <c r="H36" s="9"/>
      <c r="I36" s="9"/>
      <c r="J36" s="9"/>
      <c r="K36" s="9"/>
      <c r="L36" s="9"/>
      <c r="M36" s="9"/>
      <c r="N36" s="9"/>
      <c r="O36" s="9"/>
      <c r="P36" s="23"/>
      <c r="Q36" s="329"/>
      <c r="R36" s="329"/>
      <c r="S36" s="329"/>
      <c r="T36" s="329"/>
      <c r="U36" s="329"/>
      <c r="V36" s="329"/>
      <c r="W36" s="329"/>
      <c r="X36" s="329"/>
      <c r="Y36" s="329"/>
      <c r="Z36" s="329"/>
      <c r="AA36" s="329"/>
      <c r="AB36" s="329"/>
      <c r="AC36" s="329"/>
      <c r="AD36" s="329"/>
      <c r="AE36" s="329"/>
      <c r="AF36" s="313"/>
      <c r="AG36" s="313"/>
      <c r="AH36" s="306"/>
      <c r="AI36" s="306"/>
      <c r="AJ36" s="306"/>
      <c r="AK36" s="306"/>
      <c r="AL36" s="306"/>
      <c r="AM36" s="306"/>
      <c r="AN36" s="306"/>
      <c r="AO36" s="306"/>
      <c r="AP36" s="306"/>
      <c r="AQ36" s="306"/>
      <c r="AR36" s="306"/>
      <c r="AS36" s="306"/>
      <c r="AT36" s="306"/>
      <c r="AU36" s="306"/>
      <c r="AV36" s="306"/>
      <c r="AW36" s="306"/>
      <c r="AX36" s="306"/>
      <c r="AY36" s="306"/>
      <c r="AZ36" s="306"/>
      <c r="BA36" s="306"/>
      <c r="BB36" s="306"/>
      <c r="BC36" s="306"/>
      <c r="BD36" s="306"/>
      <c r="BE36" s="306"/>
      <c r="BF36" s="306"/>
      <c r="BG36" s="306"/>
      <c r="BH36" s="306"/>
    </row>
    <row r="37" spans="1:60">
      <c r="A37" s="131" t="s">
        <v>401</v>
      </c>
      <c r="B37" s="9"/>
      <c r="C37" s="9"/>
      <c r="D37" s="9"/>
      <c r="E37" s="9"/>
      <c r="F37" s="9"/>
      <c r="G37" s="9"/>
      <c r="H37" s="9"/>
      <c r="I37" s="9"/>
      <c r="J37" s="9"/>
      <c r="K37" s="9"/>
      <c r="L37" s="9"/>
      <c r="M37" s="9"/>
      <c r="N37" s="9"/>
      <c r="O37" s="9"/>
      <c r="P37" s="23"/>
      <c r="Q37" s="329"/>
      <c r="R37" s="329"/>
      <c r="S37" s="329"/>
      <c r="T37" s="329"/>
      <c r="U37" s="329"/>
      <c r="V37" s="329"/>
      <c r="W37" s="329"/>
      <c r="X37" s="329"/>
      <c r="Y37" s="329"/>
      <c r="Z37" s="329"/>
      <c r="AA37" s="329"/>
      <c r="AB37" s="329"/>
      <c r="AC37" s="329"/>
      <c r="AD37" s="329"/>
      <c r="AE37" s="329"/>
      <c r="AF37" s="313"/>
      <c r="AG37" s="313"/>
      <c r="AH37" s="306"/>
      <c r="AI37" s="306"/>
      <c r="AJ37" s="306"/>
      <c r="AK37" s="306"/>
      <c r="AL37" s="306"/>
      <c r="AM37" s="306"/>
      <c r="AN37" s="306"/>
      <c r="AO37" s="306"/>
      <c r="AP37" s="306"/>
      <c r="AQ37" s="306"/>
      <c r="AR37" s="306"/>
      <c r="AS37" s="306"/>
      <c r="AT37" s="306"/>
      <c r="AU37" s="306"/>
      <c r="AV37" s="306"/>
      <c r="AW37" s="306"/>
      <c r="AX37" s="306"/>
      <c r="AY37" s="306"/>
      <c r="AZ37" s="306"/>
      <c r="BA37" s="306"/>
      <c r="BB37" s="306"/>
      <c r="BC37" s="306"/>
      <c r="BD37" s="306"/>
      <c r="BE37" s="306"/>
      <c r="BF37" s="306"/>
      <c r="BG37" s="306"/>
      <c r="BH37" s="306"/>
    </row>
    <row r="38" spans="1:60">
      <c r="A38" s="131" t="s">
        <v>194</v>
      </c>
      <c r="B38" s="9"/>
      <c r="C38" s="9"/>
      <c r="D38" s="9"/>
      <c r="E38" s="9"/>
      <c r="F38" s="9"/>
      <c r="G38" s="9"/>
      <c r="H38" s="9"/>
      <c r="I38" s="9"/>
      <c r="J38" s="9"/>
      <c r="K38" s="9"/>
      <c r="L38" s="9"/>
      <c r="M38" s="9"/>
      <c r="N38" s="9"/>
      <c r="O38" s="9"/>
      <c r="P38" s="23"/>
      <c r="Q38" s="329"/>
      <c r="R38" s="329"/>
      <c r="S38" s="329"/>
      <c r="T38" s="329"/>
      <c r="U38" s="329"/>
      <c r="V38" s="329"/>
      <c r="W38" s="329"/>
      <c r="X38" s="329"/>
      <c r="Y38" s="329"/>
      <c r="Z38" s="329"/>
      <c r="AA38" s="329"/>
      <c r="AB38" s="329"/>
      <c r="AC38" s="329"/>
      <c r="AD38" s="329"/>
      <c r="AE38" s="329"/>
      <c r="AF38" s="313"/>
      <c r="AG38" s="313"/>
      <c r="AH38" s="306"/>
      <c r="AI38" s="306"/>
      <c r="AJ38" s="306"/>
      <c r="AK38" s="306"/>
      <c r="AL38" s="306"/>
      <c r="AM38" s="306"/>
      <c r="AN38" s="306"/>
      <c r="AO38" s="306"/>
      <c r="AP38" s="306"/>
      <c r="AQ38" s="306"/>
      <c r="AR38" s="306"/>
      <c r="AS38" s="306"/>
      <c r="AT38" s="306"/>
      <c r="AU38" s="306"/>
      <c r="AV38" s="306"/>
      <c r="AW38" s="306"/>
      <c r="AX38" s="306"/>
      <c r="AY38" s="306"/>
      <c r="AZ38" s="306"/>
      <c r="BA38" s="306"/>
      <c r="BB38" s="306"/>
      <c r="BC38" s="306"/>
      <c r="BD38" s="306"/>
      <c r="BE38" s="306"/>
      <c r="BF38" s="306"/>
      <c r="BG38" s="306"/>
      <c r="BH38" s="306"/>
    </row>
    <row r="39" spans="1:60">
      <c r="A39" s="131" t="s">
        <v>195</v>
      </c>
      <c r="B39" s="9"/>
      <c r="C39" s="9"/>
      <c r="D39" s="9"/>
      <c r="E39" s="9"/>
      <c r="F39" s="9"/>
      <c r="G39" s="9"/>
      <c r="H39" s="9"/>
      <c r="I39" s="9"/>
      <c r="J39" s="9"/>
      <c r="K39" s="9"/>
      <c r="L39" s="9"/>
      <c r="M39" s="9"/>
      <c r="N39" s="9"/>
      <c r="O39" s="9"/>
      <c r="P39" s="23"/>
      <c r="Q39" s="329"/>
      <c r="R39" s="329"/>
      <c r="S39" s="329"/>
      <c r="T39" s="329"/>
      <c r="U39" s="329"/>
      <c r="V39" s="329"/>
      <c r="W39" s="329"/>
      <c r="X39" s="329"/>
      <c r="Y39" s="329"/>
      <c r="Z39" s="329"/>
      <c r="AA39" s="329"/>
      <c r="AB39" s="329"/>
      <c r="AC39" s="329"/>
      <c r="AD39" s="329"/>
      <c r="AE39" s="329"/>
      <c r="AF39" s="313"/>
      <c r="AG39" s="313"/>
      <c r="AH39" s="306"/>
      <c r="AI39" s="306"/>
      <c r="AJ39" s="306"/>
      <c r="AK39" s="306"/>
      <c r="AL39" s="306"/>
      <c r="AM39" s="306"/>
      <c r="AN39" s="306"/>
      <c r="AO39" s="306"/>
      <c r="AP39" s="306"/>
      <c r="AQ39" s="306"/>
      <c r="AR39" s="306"/>
      <c r="AS39" s="306"/>
      <c r="AT39" s="306"/>
      <c r="AU39" s="306"/>
      <c r="AV39" s="306"/>
      <c r="AW39" s="306"/>
      <c r="AX39" s="306"/>
      <c r="AY39" s="306"/>
      <c r="AZ39" s="306"/>
      <c r="BA39" s="306"/>
      <c r="BB39" s="306"/>
      <c r="BC39" s="306"/>
      <c r="BD39" s="306"/>
      <c r="BE39" s="306"/>
      <c r="BF39" s="306"/>
      <c r="BG39" s="306"/>
      <c r="BH39" s="306"/>
    </row>
    <row r="40" spans="1:60">
      <c r="A40" s="131" t="s">
        <v>196</v>
      </c>
      <c r="B40" s="9"/>
      <c r="C40" s="9"/>
      <c r="D40" s="9"/>
      <c r="E40" s="9"/>
      <c r="F40" s="9"/>
      <c r="G40" s="9"/>
      <c r="H40" s="9"/>
      <c r="I40" s="9"/>
      <c r="J40" s="9"/>
      <c r="K40" s="9"/>
      <c r="L40" s="9"/>
      <c r="M40" s="9"/>
      <c r="N40" s="9"/>
      <c r="O40" s="9"/>
      <c r="P40" s="23"/>
      <c r="Q40" s="329"/>
      <c r="R40" s="329"/>
      <c r="S40" s="329"/>
      <c r="T40" s="329"/>
      <c r="U40" s="329"/>
      <c r="V40" s="329"/>
      <c r="W40" s="329"/>
      <c r="X40" s="329"/>
      <c r="Y40" s="329"/>
      <c r="Z40" s="329"/>
      <c r="AA40" s="329"/>
      <c r="AB40" s="329"/>
      <c r="AC40" s="329"/>
      <c r="AD40" s="329"/>
      <c r="AE40" s="329"/>
      <c r="AF40" s="313"/>
      <c r="AG40" s="313"/>
      <c r="AH40" s="306"/>
      <c r="AI40" s="306"/>
      <c r="AJ40" s="306"/>
      <c r="AK40" s="306"/>
      <c r="AL40" s="306"/>
      <c r="AM40" s="306"/>
      <c r="AN40" s="306"/>
      <c r="AO40" s="306"/>
      <c r="AP40" s="306"/>
      <c r="AQ40" s="306"/>
      <c r="AR40" s="306"/>
      <c r="AS40" s="306"/>
      <c r="AT40" s="306"/>
      <c r="AU40" s="306"/>
      <c r="AV40" s="306"/>
      <c r="AW40" s="306"/>
      <c r="AX40" s="306"/>
      <c r="AY40" s="306"/>
      <c r="AZ40" s="306"/>
      <c r="BA40" s="306"/>
      <c r="BB40" s="306"/>
      <c r="BC40" s="306"/>
      <c r="BD40" s="306"/>
      <c r="BE40" s="306"/>
      <c r="BF40" s="306"/>
      <c r="BG40" s="306"/>
      <c r="BH40" s="306"/>
    </row>
    <row r="41" spans="1:60">
      <c r="A41" s="131" t="s">
        <v>197</v>
      </c>
      <c r="B41" s="9"/>
      <c r="C41" s="9"/>
      <c r="D41" s="9"/>
      <c r="E41" s="9"/>
      <c r="F41" s="9"/>
      <c r="G41" s="9"/>
      <c r="H41" s="9"/>
      <c r="I41" s="9"/>
      <c r="J41" s="9"/>
      <c r="K41" s="9"/>
      <c r="L41" s="9"/>
      <c r="M41" s="9"/>
      <c r="N41" s="9"/>
      <c r="O41" s="9"/>
      <c r="P41" s="23"/>
      <c r="Q41" s="329"/>
      <c r="R41" s="329"/>
      <c r="S41" s="329"/>
      <c r="T41" s="329"/>
      <c r="U41" s="329"/>
      <c r="V41" s="329"/>
      <c r="W41" s="329"/>
      <c r="X41" s="329"/>
      <c r="Y41" s="329"/>
      <c r="Z41" s="329"/>
      <c r="AA41" s="329"/>
      <c r="AB41" s="329"/>
      <c r="AC41" s="329"/>
      <c r="AD41" s="329"/>
      <c r="AE41" s="329"/>
      <c r="AF41" s="313"/>
      <c r="AG41" s="313"/>
      <c r="AH41" s="306"/>
      <c r="AI41" s="306"/>
      <c r="AJ41" s="306"/>
      <c r="AK41" s="306"/>
      <c r="AL41" s="306"/>
      <c r="AM41" s="306"/>
      <c r="AN41" s="306"/>
      <c r="AO41" s="306"/>
      <c r="AP41" s="306"/>
      <c r="AQ41" s="306"/>
      <c r="AR41" s="306"/>
      <c r="AS41" s="306"/>
      <c r="AT41" s="306"/>
      <c r="AU41" s="306"/>
      <c r="AV41" s="306"/>
      <c r="AW41" s="306"/>
      <c r="AX41" s="306"/>
      <c r="AY41" s="306"/>
      <c r="AZ41" s="306"/>
      <c r="BA41" s="306"/>
      <c r="BB41" s="306"/>
      <c r="BC41" s="306"/>
      <c r="BD41" s="306"/>
      <c r="BE41" s="306"/>
      <c r="BF41" s="306"/>
      <c r="BG41" s="306"/>
      <c r="BH41" s="306"/>
    </row>
    <row r="42" spans="1:60">
      <c r="A42" s="132" t="s">
        <v>198</v>
      </c>
      <c r="B42" s="15"/>
      <c r="C42" s="15"/>
      <c r="D42" s="15"/>
      <c r="E42" s="15"/>
      <c r="F42" s="15"/>
      <c r="G42" s="15"/>
      <c r="H42" s="15"/>
      <c r="I42" s="15"/>
      <c r="J42" s="15"/>
      <c r="K42" s="15"/>
      <c r="L42" s="15"/>
      <c r="M42" s="15"/>
      <c r="N42" s="15"/>
      <c r="O42" s="15"/>
      <c r="P42" s="300"/>
      <c r="Q42" s="329"/>
      <c r="R42" s="329"/>
      <c r="S42" s="329"/>
      <c r="T42" s="329"/>
      <c r="U42" s="329"/>
      <c r="V42" s="329"/>
      <c r="W42" s="329"/>
      <c r="X42" s="329"/>
      <c r="Y42" s="329"/>
      <c r="Z42" s="329"/>
      <c r="AA42" s="329"/>
      <c r="AB42" s="329"/>
      <c r="AC42" s="329"/>
      <c r="AD42" s="329"/>
      <c r="AE42" s="329"/>
      <c r="AF42" s="313"/>
      <c r="AG42" s="313"/>
      <c r="AH42" s="306"/>
      <c r="AI42" s="306"/>
      <c r="AJ42" s="306"/>
      <c r="AK42" s="306"/>
      <c r="AL42" s="306"/>
      <c r="AM42" s="306"/>
      <c r="AN42" s="306"/>
      <c r="AO42" s="306"/>
      <c r="AP42" s="306"/>
      <c r="AQ42" s="306"/>
      <c r="AR42" s="306"/>
      <c r="AS42" s="306"/>
      <c r="AT42" s="306"/>
      <c r="AU42" s="306"/>
      <c r="AV42" s="306"/>
      <c r="AW42" s="306"/>
      <c r="AX42" s="306"/>
      <c r="AY42" s="306"/>
      <c r="AZ42" s="306"/>
      <c r="BA42" s="306"/>
      <c r="BB42" s="306"/>
      <c r="BC42" s="306"/>
      <c r="BD42" s="306"/>
      <c r="BE42" s="306"/>
      <c r="BF42" s="306"/>
      <c r="BG42" s="306"/>
      <c r="BH42" s="306"/>
    </row>
    <row r="43" spans="1:60">
      <c r="A43" s="131" t="s">
        <v>402</v>
      </c>
      <c r="B43" s="9"/>
      <c r="C43" s="9"/>
      <c r="D43" s="9"/>
      <c r="E43" s="9"/>
      <c r="F43" s="9"/>
      <c r="G43" s="9"/>
      <c r="H43" s="9"/>
      <c r="I43" s="9"/>
      <c r="J43" s="9"/>
      <c r="K43" s="9"/>
      <c r="L43" s="9"/>
      <c r="M43" s="9"/>
      <c r="N43" s="9"/>
      <c r="O43" s="9"/>
      <c r="P43" s="23"/>
      <c r="Q43" s="329"/>
      <c r="R43" s="329"/>
      <c r="S43" s="329"/>
      <c r="T43" s="329"/>
      <c r="U43" s="329"/>
      <c r="V43" s="329"/>
      <c r="W43" s="329"/>
      <c r="X43" s="329"/>
      <c r="Y43" s="329"/>
      <c r="Z43" s="329"/>
      <c r="AA43" s="329"/>
      <c r="AB43" s="329"/>
      <c r="AC43" s="329"/>
      <c r="AD43" s="329"/>
      <c r="AE43" s="329"/>
      <c r="AF43" s="313"/>
      <c r="AG43" s="313"/>
      <c r="AH43" s="306"/>
      <c r="AI43" s="306"/>
      <c r="AJ43" s="306"/>
      <c r="AK43" s="306"/>
      <c r="AL43" s="306"/>
      <c r="AM43" s="306"/>
      <c r="AN43" s="306"/>
      <c r="AO43" s="306"/>
      <c r="AP43" s="306"/>
      <c r="AQ43" s="306"/>
      <c r="AR43" s="306"/>
      <c r="AS43" s="306"/>
      <c r="AT43" s="306"/>
      <c r="AU43" s="306"/>
      <c r="AV43" s="306"/>
      <c r="AW43" s="306"/>
      <c r="AX43" s="306"/>
      <c r="AY43" s="306"/>
      <c r="AZ43" s="306"/>
      <c r="BA43" s="306"/>
      <c r="BB43" s="306"/>
      <c r="BC43" s="306"/>
      <c r="BD43" s="306"/>
      <c r="BE43" s="306"/>
      <c r="BF43" s="306"/>
      <c r="BG43" s="306"/>
      <c r="BH43" s="306"/>
    </row>
    <row r="44" spans="1:60">
      <c r="A44" s="131" t="s">
        <v>403</v>
      </c>
      <c r="B44" s="9"/>
      <c r="C44" s="9"/>
      <c r="D44" s="9"/>
      <c r="E44" s="9"/>
      <c r="F44" s="9"/>
      <c r="G44" s="9"/>
      <c r="H44" s="9"/>
      <c r="I44" s="9"/>
      <c r="J44" s="9"/>
      <c r="K44" s="9"/>
      <c r="L44" s="9"/>
      <c r="M44" s="9"/>
      <c r="N44" s="9"/>
      <c r="O44" s="9"/>
      <c r="P44" s="23"/>
      <c r="Q44" s="329"/>
      <c r="R44" s="329"/>
      <c r="S44" s="329"/>
      <c r="T44" s="329"/>
      <c r="U44" s="329"/>
      <c r="V44" s="329"/>
      <c r="W44" s="329"/>
      <c r="X44" s="329"/>
      <c r="Y44" s="329"/>
      <c r="Z44" s="329"/>
      <c r="AA44" s="329"/>
      <c r="AB44" s="329"/>
      <c r="AC44" s="329"/>
      <c r="AD44" s="329"/>
      <c r="AE44" s="329"/>
      <c r="AF44" s="313"/>
      <c r="AG44" s="313"/>
      <c r="AH44" s="306"/>
      <c r="AI44" s="306"/>
      <c r="AJ44" s="306"/>
      <c r="AK44" s="306"/>
      <c r="AL44" s="306"/>
      <c r="AM44" s="306"/>
      <c r="AN44" s="306"/>
      <c r="AO44" s="306"/>
      <c r="AP44" s="306"/>
      <c r="AQ44" s="306"/>
      <c r="AR44" s="306"/>
      <c r="AS44" s="306"/>
      <c r="AT44" s="306"/>
      <c r="AU44" s="306"/>
      <c r="AV44" s="306"/>
      <c r="AW44" s="306"/>
      <c r="AX44" s="306"/>
      <c r="AY44" s="306"/>
      <c r="AZ44" s="306"/>
      <c r="BA44" s="306"/>
      <c r="BB44" s="306"/>
      <c r="BC44" s="306"/>
      <c r="BD44" s="306"/>
      <c r="BE44" s="306"/>
      <c r="BF44" s="306"/>
      <c r="BG44" s="306"/>
      <c r="BH44" s="306"/>
    </row>
    <row r="45" spans="1:60" ht="20" customHeight="1">
      <c r="A45" s="123" t="s">
        <v>199</v>
      </c>
      <c r="B45" s="57"/>
      <c r="C45" s="57"/>
      <c r="D45" s="57"/>
      <c r="E45" s="57"/>
      <c r="F45" s="57"/>
      <c r="G45" s="57"/>
      <c r="H45" s="57"/>
      <c r="I45" s="57"/>
      <c r="J45" s="57"/>
      <c r="K45" s="57"/>
      <c r="L45" s="57"/>
      <c r="M45" s="57"/>
      <c r="N45" s="57"/>
      <c r="O45" s="57"/>
      <c r="P45" s="57"/>
      <c r="Q45" s="325"/>
    </row>
    <row r="46" spans="1:60">
      <c r="A46" s="124" t="s">
        <v>202</v>
      </c>
      <c r="B46" s="13"/>
      <c r="C46" s="13"/>
      <c r="D46" s="13"/>
      <c r="E46" s="13"/>
      <c r="F46" s="13"/>
      <c r="G46" s="13"/>
      <c r="H46" s="13"/>
      <c r="I46" s="13"/>
      <c r="J46" s="13"/>
      <c r="K46" s="13"/>
      <c r="L46" s="13"/>
      <c r="M46" s="13"/>
      <c r="N46" s="13"/>
      <c r="O46" s="13"/>
      <c r="P46" s="299"/>
      <c r="Q46" s="329"/>
      <c r="R46" s="329"/>
      <c r="S46" s="329"/>
      <c r="T46" s="329"/>
      <c r="U46" s="329"/>
      <c r="V46" s="329"/>
      <c r="W46" s="329"/>
      <c r="X46" s="329"/>
      <c r="Y46" s="329"/>
      <c r="Z46" s="329"/>
      <c r="AA46" s="329"/>
      <c r="AB46" s="329"/>
      <c r="AC46" s="329"/>
      <c r="AD46" s="329"/>
      <c r="AE46" s="329"/>
      <c r="AF46" s="313"/>
      <c r="AG46" s="313"/>
      <c r="AH46" s="306"/>
      <c r="AI46" s="306"/>
      <c r="AJ46" s="306"/>
      <c r="AK46" s="306"/>
      <c r="AL46" s="306"/>
      <c r="AM46" s="306"/>
      <c r="AN46" s="306"/>
      <c r="AO46" s="306"/>
      <c r="AP46" s="306"/>
      <c r="AQ46" s="306"/>
      <c r="AR46" s="306"/>
      <c r="AS46" s="306"/>
      <c r="AT46" s="306"/>
      <c r="AU46" s="306"/>
      <c r="AV46" s="306"/>
      <c r="AW46" s="306"/>
      <c r="AX46" s="306"/>
      <c r="AY46" s="306"/>
      <c r="AZ46" s="306"/>
      <c r="BA46" s="306"/>
      <c r="BB46" s="306"/>
      <c r="BC46" s="306"/>
      <c r="BD46" s="306"/>
      <c r="BE46" s="306"/>
      <c r="BF46" s="306"/>
      <c r="BG46" s="306"/>
      <c r="BH46" s="306"/>
    </row>
    <row r="47" spans="1:60">
      <c r="A47" s="121" t="s">
        <v>201</v>
      </c>
      <c r="B47" s="9"/>
      <c r="C47" s="9"/>
      <c r="D47" s="9"/>
      <c r="E47" s="9"/>
      <c r="F47" s="9"/>
      <c r="G47" s="9"/>
      <c r="H47" s="9"/>
      <c r="I47" s="9"/>
      <c r="J47" s="9"/>
      <c r="K47" s="9"/>
      <c r="L47" s="9"/>
      <c r="M47" s="9"/>
      <c r="N47" s="9"/>
      <c r="O47" s="9"/>
      <c r="P47" s="23"/>
      <c r="Q47" s="329"/>
      <c r="R47" s="329"/>
      <c r="S47" s="329"/>
      <c r="T47" s="329"/>
      <c r="U47" s="329"/>
      <c r="V47" s="329"/>
      <c r="W47" s="329"/>
      <c r="X47" s="329"/>
      <c r="Y47" s="329"/>
      <c r="Z47" s="329"/>
      <c r="AA47" s="329"/>
      <c r="AB47" s="329"/>
      <c r="AC47" s="329"/>
      <c r="AD47" s="329"/>
      <c r="AE47" s="329"/>
      <c r="AF47" s="313"/>
      <c r="AG47" s="313"/>
      <c r="AH47" s="306"/>
      <c r="AI47" s="306"/>
      <c r="AJ47" s="306"/>
      <c r="AK47" s="306"/>
      <c r="AL47" s="306"/>
      <c r="AM47" s="306"/>
      <c r="AN47" s="306"/>
      <c r="AO47" s="306"/>
      <c r="AP47" s="306"/>
      <c r="AQ47" s="306"/>
      <c r="AR47" s="306"/>
      <c r="AS47" s="306"/>
      <c r="AT47" s="306"/>
      <c r="AU47" s="306"/>
      <c r="AV47" s="306"/>
      <c r="AW47" s="306"/>
      <c r="AX47" s="306"/>
      <c r="AY47" s="306"/>
      <c r="AZ47" s="306"/>
      <c r="BA47" s="306"/>
      <c r="BB47" s="306"/>
      <c r="BC47" s="306"/>
      <c r="BD47" s="306"/>
      <c r="BE47" s="306"/>
      <c r="BF47" s="306"/>
      <c r="BG47" s="306"/>
      <c r="BH47" s="306"/>
    </row>
    <row r="48" spans="1:60">
      <c r="A48" s="121" t="s">
        <v>203</v>
      </c>
      <c r="B48" s="9"/>
      <c r="C48" s="9"/>
      <c r="D48" s="9"/>
      <c r="E48" s="9"/>
      <c r="F48" s="9"/>
      <c r="G48" s="9"/>
      <c r="H48" s="9"/>
      <c r="I48" s="9"/>
      <c r="J48" s="9"/>
      <c r="K48" s="9"/>
      <c r="L48" s="9"/>
      <c r="M48" s="9"/>
      <c r="N48" s="9"/>
      <c r="O48" s="9"/>
      <c r="P48" s="23"/>
      <c r="Q48" s="329"/>
      <c r="R48" s="329"/>
      <c r="S48" s="329"/>
      <c r="T48" s="329"/>
      <c r="U48" s="329"/>
      <c r="V48" s="329"/>
      <c r="W48" s="329"/>
      <c r="X48" s="329"/>
      <c r="Y48" s="329"/>
      <c r="Z48" s="329"/>
      <c r="AA48" s="329"/>
      <c r="AB48" s="329"/>
      <c r="AC48" s="329"/>
      <c r="AD48" s="329"/>
      <c r="AE48" s="329"/>
      <c r="AF48" s="313"/>
      <c r="AG48" s="313"/>
      <c r="AH48" s="306"/>
      <c r="AI48" s="306"/>
      <c r="AJ48" s="306"/>
      <c r="AK48" s="306"/>
      <c r="AL48" s="306"/>
      <c r="AM48" s="306"/>
      <c r="AN48" s="306"/>
      <c r="AO48" s="306"/>
      <c r="AP48" s="306"/>
      <c r="AQ48" s="306"/>
      <c r="AR48" s="306"/>
      <c r="AS48" s="306"/>
      <c r="AT48" s="306"/>
      <c r="AU48" s="306"/>
      <c r="AV48" s="306"/>
      <c r="AW48" s="306"/>
      <c r="AX48" s="306"/>
      <c r="AY48" s="306"/>
      <c r="AZ48" s="306"/>
      <c r="BA48" s="306"/>
      <c r="BB48" s="306"/>
      <c r="BC48" s="306"/>
      <c r="BD48" s="306"/>
      <c r="BE48" s="306"/>
      <c r="BF48" s="306"/>
      <c r="BG48" s="306"/>
      <c r="BH48" s="306"/>
    </row>
    <row r="49" spans="1:60">
      <c r="A49" s="121" t="s">
        <v>205</v>
      </c>
      <c r="B49" s="9"/>
      <c r="C49" s="9"/>
      <c r="D49" s="9"/>
      <c r="E49" s="9"/>
      <c r="F49" s="9"/>
      <c r="G49" s="9"/>
      <c r="H49" s="9"/>
      <c r="I49" s="9"/>
      <c r="J49" s="9"/>
      <c r="K49" s="9"/>
      <c r="L49" s="9"/>
      <c r="M49" s="9"/>
      <c r="N49" s="9"/>
      <c r="O49" s="9"/>
      <c r="P49" s="23"/>
      <c r="Q49" s="329"/>
      <c r="R49" s="329"/>
      <c r="S49" s="329"/>
      <c r="T49" s="329"/>
      <c r="U49" s="329"/>
      <c r="V49" s="329"/>
      <c r="W49" s="329"/>
      <c r="X49" s="329"/>
      <c r="Y49" s="329"/>
      <c r="Z49" s="329"/>
      <c r="AA49" s="329"/>
      <c r="AB49" s="329"/>
      <c r="AC49" s="329"/>
      <c r="AD49" s="329"/>
      <c r="AE49" s="329"/>
      <c r="AF49" s="313"/>
      <c r="AG49" s="313"/>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06"/>
      <c r="BD49" s="306"/>
      <c r="BE49" s="306"/>
      <c r="BF49" s="306"/>
      <c r="BG49" s="306"/>
      <c r="BH49" s="306"/>
    </row>
    <row r="50" spans="1:60">
      <c r="A50" s="121" t="s">
        <v>204</v>
      </c>
      <c r="B50" s="9"/>
      <c r="C50" s="9"/>
      <c r="D50" s="9"/>
      <c r="E50" s="9"/>
      <c r="F50" s="9"/>
      <c r="G50" s="9"/>
      <c r="H50" s="9"/>
      <c r="I50" s="9"/>
      <c r="J50" s="9"/>
      <c r="K50" s="9"/>
      <c r="L50" s="9"/>
      <c r="M50" s="9"/>
      <c r="N50" s="9"/>
      <c r="O50" s="9"/>
      <c r="P50" s="23"/>
      <c r="Q50" s="329"/>
      <c r="R50" s="329"/>
      <c r="S50" s="329"/>
      <c r="T50" s="329"/>
      <c r="U50" s="329"/>
      <c r="V50" s="329"/>
      <c r="W50" s="329"/>
      <c r="X50" s="329"/>
      <c r="Y50" s="329"/>
      <c r="Z50" s="329"/>
      <c r="AA50" s="329"/>
      <c r="AB50" s="329"/>
      <c r="AC50" s="329"/>
      <c r="AD50" s="329"/>
      <c r="AE50" s="329"/>
      <c r="AF50" s="313"/>
      <c r="AG50" s="313"/>
      <c r="AH50" s="306"/>
      <c r="AI50" s="306"/>
      <c r="AJ50" s="306"/>
      <c r="AK50" s="306"/>
      <c r="AL50" s="306"/>
      <c r="AM50" s="306"/>
      <c r="AN50" s="306"/>
      <c r="AO50" s="306"/>
      <c r="AP50" s="306"/>
      <c r="AQ50" s="306"/>
      <c r="AR50" s="306"/>
      <c r="AS50" s="306"/>
      <c r="AT50" s="306"/>
      <c r="AU50" s="306"/>
      <c r="AV50" s="306"/>
      <c r="AW50" s="306"/>
      <c r="AX50" s="306"/>
      <c r="AY50" s="306"/>
      <c r="AZ50" s="306"/>
      <c r="BA50" s="306"/>
      <c r="BB50" s="306"/>
      <c r="BC50" s="306"/>
      <c r="BD50" s="306"/>
      <c r="BE50" s="306"/>
      <c r="BF50" s="306"/>
      <c r="BG50" s="306"/>
      <c r="BH50" s="306"/>
    </row>
    <row r="51" spans="1:60">
      <c r="A51" s="122" t="s">
        <v>206</v>
      </c>
      <c r="B51" s="15"/>
      <c r="C51" s="15"/>
      <c r="D51" s="15"/>
      <c r="E51" s="15"/>
      <c r="F51" s="15"/>
      <c r="G51" s="15"/>
      <c r="H51" s="15"/>
      <c r="I51" s="15"/>
      <c r="J51" s="15"/>
      <c r="K51" s="15"/>
      <c r="L51" s="15"/>
      <c r="M51" s="15"/>
      <c r="N51" s="15"/>
      <c r="O51" s="15"/>
      <c r="P51" s="300"/>
      <c r="Q51" s="329"/>
      <c r="R51" s="329"/>
      <c r="S51" s="329"/>
      <c r="T51" s="329"/>
      <c r="U51" s="329"/>
      <c r="V51" s="329"/>
      <c r="W51" s="329"/>
      <c r="X51" s="329"/>
      <c r="Y51" s="329"/>
      <c r="Z51" s="329"/>
      <c r="AA51" s="329"/>
      <c r="AB51" s="329"/>
      <c r="AC51" s="329"/>
      <c r="AD51" s="329"/>
      <c r="AE51" s="329"/>
      <c r="AF51" s="313"/>
      <c r="AG51" s="313"/>
      <c r="AH51" s="306"/>
      <c r="AI51" s="306"/>
      <c r="AJ51" s="306"/>
      <c r="AK51" s="306"/>
      <c r="AL51" s="306"/>
      <c r="AM51" s="306"/>
      <c r="AN51" s="306"/>
      <c r="AO51" s="306"/>
      <c r="AP51" s="306"/>
      <c r="AQ51" s="306"/>
      <c r="AR51" s="306"/>
      <c r="AS51" s="306"/>
      <c r="AT51" s="306"/>
      <c r="AU51" s="306"/>
      <c r="AV51" s="306"/>
      <c r="AW51" s="306"/>
      <c r="AX51" s="306"/>
      <c r="AY51" s="306"/>
      <c r="AZ51" s="306"/>
      <c r="BA51" s="306"/>
      <c r="BB51" s="306"/>
      <c r="BC51" s="306"/>
      <c r="BD51" s="306"/>
      <c r="BE51" s="306"/>
      <c r="BF51" s="306"/>
      <c r="BG51" s="306"/>
      <c r="BH51" s="306"/>
    </row>
    <row r="52" spans="1:60" ht="20" customHeight="1">
      <c r="A52" s="123" t="s">
        <v>207</v>
      </c>
      <c r="B52" s="57"/>
      <c r="C52" s="57"/>
      <c r="D52" s="57"/>
      <c r="E52" s="57"/>
      <c r="F52" s="57"/>
      <c r="G52" s="57"/>
      <c r="H52" s="57"/>
      <c r="I52" s="57"/>
      <c r="J52" s="57"/>
      <c r="K52" s="57"/>
      <c r="L52" s="57"/>
      <c r="M52" s="57"/>
      <c r="N52" s="57"/>
      <c r="O52" s="57"/>
      <c r="P52" s="57"/>
      <c r="Q52" s="325"/>
    </row>
    <row r="53" spans="1:60">
      <c r="A53" s="124" t="s">
        <v>208</v>
      </c>
      <c r="B53" s="13"/>
      <c r="C53" s="13"/>
      <c r="D53" s="13"/>
      <c r="E53" s="13"/>
      <c r="F53" s="13"/>
      <c r="G53" s="13"/>
      <c r="H53" s="13"/>
      <c r="I53" s="13"/>
      <c r="J53" s="13"/>
      <c r="K53" s="13"/>
      <c r="L53" s="13"/>
      <c r="M53" s="13"/>
      <c r="N53" s="13"/>
      <c r="O53" s="13"/>
      <c r="P53" s="299"/>
      <c r="Q53" s="329"/>
      <c r="R53" s="329"/>
      <c r="S53" s="329"/>
      <c r="T53" s="329"/>
      <c r="U53" s="329"/>
      <c r="V53" s="329"/>
      <c r="W53" s="329"/>
      <c r="X53" s="329"/>
      <c r="Y53" s="329"/>
      <c r="Z53" s="329"/>
      <c r="AA53" s="329"/>
      <c r="AB53" s="329"/>
      <c r="AC53" s="329"/>
      <c r="AD53" s="329"/>
      <c r="AE53" s="329"/>
      <c r="AF53" s="313"/>
      <c r="AG53" s="313"/>
      <c r="AH53" s="306"/>
      <c r="AI53" s="306"/>
      <c r="AJ53" s="306"/>
      <c r="AK53" s="306"/>
      <c r="AL53" s="306"/>
      <c r="AM53" s="306"/>
      <c r="AN53" s="306"/>
      <c r="AO53" s="306"/>
      <c r="AP53" s="306"/>
      <c r="AQ53" s="306"/>
      <c r="AR53" s="306"/>
      <c r="AS53" s="306"/>
      <c r="AT53" s="306"/>
      <c r="AU53" s="306"/>
      <c r="AV53" s="306"/>
      <c r="AW53" s="306"/>
      <c r="AX53" s="306"/>
      <c r="AY53" s="306"/>
      <c r="AZ53" s="306"/>
      <c r="BA53" s="306"/>
      <c r="BB53" s="306"/>
      <c r="BC53" s="306"/>
      <c r="BD53" s="306"/>
      <c r="BE53" s="306"/>
      <c r="BF53" s="306"/>
      <c r="BG53" s="306"/>
      <c r="BH53" s="306"/>
    </row>
    <row r="54" spans="1:60">
      <c r="A54" s="121" t="s">
        <v>209</v>
      </c>
      <c r="B54" s="9"/>
      <c r="C54" s="9"/>
      <c r="D54" s="9"/>
      <c r="E54" s="9"/>
      <c r="F54" s="9"/>
      <c r="G54" s="9"/>
      <c r="H54" s="9"/>
      <c r="I54" s="9"/>
      <c r="J54" s="9"/>
      <c r="K54" s="9"/>
      <c r="L54" s="9"/>
      <c r="M54" s="9"/>
      <c r="N54" s="9"/>
      <c r="O54" s="9"/>
      <c r="P54" s="23"/>
      <c r="Q54" s="329"/>
      <c r="R54" s="329"/>
      <c r="S54" s="329"/>
      <c r="T54" s="329"/>
      <c r="U54" s="329"/>
      <c r="V54" s="329"/>
      <c r="W54" s="329"/>
      <c r="X54" s="329"/>
      <c r="Y54" s="329"/>
      <c r="Z54" s="329"/>
      <c r="AA54" s="329"/>
      <c r="AB54" s="329"/>
      <c r="AC54" s="329"/>
      <c r="AD54" s="329"/>
      <c r="AE54" s="329"/>
      <c r="AF54" s="313"/>
      <c r="AG54" s="313"/>
      <c r="AH54" s="306"/>
      <c r="AI54" s="306"/>
      <c r="AJ54" s="306"/>
      <c r="AK54" s="306"/>
      <c r="AL54" s="306"/>
      <c r="AM54" s="306"/>
      <c r="AN54" s="306"/>
      <c r="AO54" s="306"/>
      <c r="AP54" s="306"/>
      <c r="AQ54" s="306"/>
      <c r="AR54" s="306"/>
      <c r="AS54" s="306"/>
      <c r="AT54" s="306"/>
      <c r="AU54" s="306"/>
      <c r="AV54" s="306"/>
      <c r="AW54" s="306"/>
      <c r="AX54" s="306"/>
      <c r="AY54" s="306"/>
      <c r="AZ54" s="306"/>
      <c r="BA54" s="306"/>
      <c r="BB54" s="306"/>
      <c r="BC54" s="306"/>
      <c r="BD54" s="306"/>
      <c r="BE54" s="306"/>
      <c r="BF54" s="306"/>
      <c r="BG54" s="306"/>
      <c r="BH54" s="306"/>
    </row>
    <row r="55" spans="1:60">
      <c r="A55" s="121" t="s">
        <v>210</v>
      </c>
      <c r="B55" s="9"/>
      <c r="C55" s="9"/>
      <c r="D55" s="9"/>
      <c r="E55" s="9"/>
      <c r="F55" s="9"/>
      <c r="G55" s="9"/>
      <c r="H55" s="9"/>
      <c r="I55" s="9"/>
      <c r="J55" s="9"/>
      <c r="K55" s="9"/>
      <c r="L55" s="9"/>
      <c r="M55" s="9"/>
      <c r="N55" s="9"/>
      <c r="O55" s="9"/>
      <c r="P55" s="23"/>
      <c r="Q55" s="329"/>
      <c r="R55" s="329"/>
      <c r="S55" s="329"/>
      <c r="T55" s="329"/>
      <c r="U55" s="329"/>
      <c r="V55" s="329"/>
      <c r="W55" s="329"/>
      <c r="X55" s="329"/>
      <c r="Y55" s="329"/>
      <c r="Z55" s="329"/>
      <c r="AA55" s="329"/>
      <c r="AB55" s="329"/>
      <c r="AC55" s="329"/>
      <c r="AD55" s="329"/>
      <c r="AE55" s="329"/>
      <c r="AF55" s="313"/>
      <c r="AG55" s="313"/>
      <c r="AH55" s="306"/>
      <c r="AI55" s="306"/>
      <c r="AJ55" s="306"/>
      <c r="AK55" s="306"/>
      <c r="AL55" s="306"/>
      <c r="AM55" s="306"/>
      <c r="AN55" s="306"/>
      <c r="AO55" s="306"/>
      <c r="AP55" s="306"/>
      <c r="AQ55" s="306"/>
      <c r="AR55" s="306"/>
      <c r="AS55" s="306"/>
      <c r="AT55" s="306"/>
      <c r="AU55" s="306"/>
      <c r="AV55" s="306"/>
      <c r="AW55" s="306"/>
      <c r="AX55" s="306"/>
      <c r="AY55" s="306"/>
      <c r="AZ55" s="306"/>
      <c r="BA55" s="306"/>
      <c r="BB55" s="306"/>
      <c r="BC55" s="306"/>
      <c r="BD55" s="306"/>
      <c r="BE55" s="306"/>
      <c r="BF55" s="306"/>
      <c r="BG55" s="306"/>
      <c r="BH55" s="306"/>
    </row>
    <row r="56" spans="1:60">
      <c r="A56" s="121" t="s">
        <v>211</v>
      </c>
      <c r="B56" s="9"/>
      <c r="C56" s="9"/>
      <c r="D56" s="9"/>
      <c r="E56" s="9"/>
      <c r="F56" s="9"/>
      <c r="G56" s="9"/>
      <c r="H56" s="9"/>
      <c r="I56" s="9"/>
      <c r="J56" s="9"/>
      <c r="K56" s="9"/>
      <c r="L56" s="9"/>
      <c r="M56" s="9"/>
      <c r="N56" s="9"/>
      <c r="O56" s="9"/>
      <c r="P56" s="23"/>
      <c r="Q56" s="329"/>
      <c r="R56" s="329"/>
      <c r="S56" s="329"/>
      <c r="T56" s="329"/>
      <c r="U56" s="329"/>
      <c r="V56" s="329"/>
      <c r="W56" s="329"/>
      <c r="X56" s="329"/>
      <c r="Y56" s="329"/>
      <c r="Z56" s="329"/>
      <c r="AA56" s="329"/>
      <c r="AB56" s="329"/>
      <c r="AC56" s="329"/>
      <c r="AD56" s="329"/>
      <c r="AE56" s="329"/>
      <c r="AF56" s="313"/>
      <c r="AG56" s="313"/>
      <c r="AH56" s="306"/>
      <c r="AI56" s="306"/>
      <c r="AJ56" s="306"/>
      <c r="AK56" s="306"/>
      <c r="AL56" s="306"/>
      <c r="AM56" s="306"/>
      <c r="AN56" s="306"/>
      <c r="AO56" s="306"/>
      <c r="AP56" s="306"/>
      <c r="AQ56" s="306"/>
      <c r="AR56" s="306"/>
      <c r="AS56" s="306"/>
      <c r="AT56" s="306"/>
      <c r="AU56" s="306"/>
      <c r="AV56" s="306"/>
      <c r="AW56" s="306"/>
      <c r="AX56" s="306"/>
      <c r="AY56" s="306"/>
      <c r="AZ56" s="306"/>
      <c r="BA56" s="306"/>
      <c r="BB56" s="306"/>
      <c r="BC56" s="306"/>
      <c r="BD56" s="306"/>
      <c r="BE56" s="306"/>
      <c r="BF56" s="306"/>
      <c r="BG56" s="306"/>
      <c r="BH56" s="306"/>
    </row>
    <row r="57" spans="1:60">
      <c r="A57" s="122" t="s">
        <v>212</v>
      </c>
      <c r="B57" s="15"/>
      <c r="C57" s="15"/>
      <c r="D57" s="15"/>
      <c r="E57" s="15"/>
      <c r="F57" s="15"/>
      <c r="G57" s="15"/>
      <c r="H57" s="15"/>
      <c r="I57" s="15"/>
      <c r="J57" s="15"/>
      <c r="K57" s="15"/>
      <c r="L57" s="15"/>
      <c r="M57" s="15"/>
      <c r="N57" s="15"/>
      <c r="O57" s="15"/>
      <c r="P57" s="300"/>
      <c r="Q57" s="329"/>
      <c r="R57" s="329"/>
      <c r="S57" s="329"/>
      <c r="T57" s="329"/>
      <c r="U57" s="329"/>
      <c r="V57" s="329"/>
      <c r="W57" s="329"/>
      <c r="X57" s="329"/>
      <c r="Y57" s="329"/>
      <c r="Z57" s="329"/>
      <c r="AA57" s="329"/>
      <c r="AB57" s="329"/>
      <c r="AC57" s="329"/>
      <c r="AD57" s="329"/>
      <c r="AE57" s="329"/>
      <c r="AF57" s="313"/>
      <c r="AG57" s="313"/>
      <c r="AH57" s="306"/>
      <c r="AI57" s="306"/>
      <c r="AJ57" s="306"/>
      <c r="AK57" s="306"/>
      <c r="AL57" s="306"/>
      <c r="AM57" s="306"/>
      <c r="AN57" s="306"/>
      <c r="AO57" s="306"/>
      <c r="AP57" s="306"/>
      <c r="AQ57" s="306"/>
      <c r="AR57" s="306"/>
      <c r="AS57" s="306"/>
      <c r="AT57" s="306"/>
      <c r="AU57" s="306"/>
      <c r="AV57" s="306"/>
      <c r="AW57" s="306"/>
      <c r="AX57" s="306"/>
      <c r="AY57" s="306"/>
      <c r="AZ57" s="306"/>
      <c r="BA57" s="306"/>
      <c r="BB57" s="306"/>
      <c r="BC57" s="306"/>
      <c r="BD57" s="306"/>
      <c r="BE57" s="306"/>
      <c r="BF57" s="306"/>
      <c r="BG57" s="306"/>
      <c r="BH57" s="306"/>
    </row>
    <row r="58" spans="1:60" ht="20" customHeight="1">
      <c r="A58" s="123" t="s">
        <v>213</v>
      </c>
      <c r="B58" s="57"/>
      <c r="C58" s="57"/>
      <c r="D58" s="57"/>
      <c r="E58" s="57"/>
      <c r="F58" s="57"/>
      <c r="G58" s="57"/>
      <c r="H58" s="57"/>
      <c r="I58" s="57"/>
      <c r="J58" s="57"/>
      <c r="K58" s="57"/>
      <c r="L58" s="57"/>
      <c r="M58" s="57"/>
      <c r="N58" s="57"/>
      <c r="O58" s="57"/>
      <c r="P58" s="57"/>
      <c r="Q58" s="325"/>
    </row>
    <row r="59" spans="1:60">
      <c r="A59" s="89" t="s">
        <v>215</v>
      </c>
      <c r="B59" s="13"/>
      <c r="C59" s="13"/>
      <c r="D59" s="13"/>
      <c r="E59" s="13"/>
      <c r="F59" s="13"/>
      <c r="G59" s="13"/>
      <c r="H59" s="13"/>
      <c r="I59" s="13"/>
      <c r="J59" s="13"/>
      <c r="K59" s="13"/>
      <c r="L59" s="13"/>
      <c r="M59" s="13"/>
      <c r="N59" s="13"/>
      <c r="O59" s="13"/>
      <c r="P59" s="299"/>
      <c r="Q59" s="329"/>
      <c r="R59" s="329"/>
      <c r="S59" s="329"/>
      <c r="T59" s="329"/>
      <c r="U59" s="329"/>
      <c r="V59" s="329"/>
      <c r="W59" s="329"/>
      <c r="X59" s="329"/>
      <c r="Y59" s="329"/>
      <c r="Z59" s="329"/>
      <c r="AA59" s="329"/>
      <c r="AB59" s="329"/>
      <c r="AC59" s="329"/>
      <c r="AD59" s="329"/>
      <c r="AE59" s="329"/>
      <c r="AF59" s="313"/>
      <c r="AG59" s="313"/>
      <c r="AH59" s="306"/>
      <c r="AI59" s="306"/>
      <c r="AJ59" s="306"/>
      <c r="AK59" s="306"/>
      <c r="AL59" s="306"/>
      <c r="AM59" s="306"/>
      <c r="AN59" s="306"/>
      <c r="AO59" s="306"/>
      <c r="AP59" s="306"/>
      <c r="AQ59" s="306"/>
      <c r="AR59" s="306"/>
      <c r="AS59" s="306"/>
      <c r="AT59" s="306"/>
      <c r="AU59" s="306"/>
      <c r="AV59" s="306"/>
      <c r="AW59" s="306"/>
      <c r="AX59" s="306"/>
      <c r="AY59" s="306"/>
      <c r="AZ59" s="306"/>
      <c r="BA59" s="306"/>
      <c r="BB59" s="306"/>
      <c r="BC59" s="306"/>
      <c r="BD59" s="306"/>
      <c r="BE59" s="306"/>
      <c r="BF59" s="306"/>
      <c r="BG59" s="306"/>
      <c r="BH59" s="306"/>
    </row>
    <row r="60" spans="1:60">
      <c r="A60" s="89" t="s">
        <v>216</v>
      </c>
      <c r="B60" s="9"/>
      <c r="C60" s="9"/>
      <c r="D60" s="9"/>
      <c r="E60" s="9"/>
      <c r="F60" s="9"/>
      <c r="G60" s="9"/>
      <c r="H60" s="9"/>
      <c r="I60" s="9"/>
      <c r="J60" s="9"/>
      <c r="K60" s="9"/>
      <c r="L60" s="9"/>
      <c r="M60" s="9"/>
      <c r="N60" s="9"/>
      <c r="O60" s="9"/>
      <c r="P60" s="23"/>
      <c r="Q60" s="329"/>
      <c r="R60" s="329"/>
      <c r="S60" s="329"/>
      <c r="T60" s="329"/>
      <c r="U60" s="329"/>
      <c r="V60" s="329"/>
      <c r="W60" s="329"/>
      <c r="X60" s="329"/>
      <c r="Y60" s="329"/>
      <c r="Z60" s="329"/>
      <c r="AA60" s="329"/>
      <c r="AB60" s="329"/>
      <c r="AC60" s="329"/>
      <c r="AD60" s="329"/>
      <c r="AE60" s="329"/>
      <c r="AF60" s="313"/>
      <c r="AG60" s="313"/>
      <c r="AH60" s="306"/>
      <c r="AI60" s="306"/>
      <c r="AJ60" s="306"/>
      <c r="AK60" s="306"/>
      <c r="AL60" s="306"/>
      <c r="AM60" s="306"/>
      <c r="AN60" s="306"/>
      <c r="AO60" s="306"/>
      <c r="AP60" s="306"/>
      <c r="AQ60" s="306"/>
      <c r="AR60" s="306"/>
      <c r="AS60" s="306"/>
      <c r="AT60" s="306"/>
      <c r="AU60" s="306"/>
      <c r="AV60" s="306"/>
      <c r="AW60" s="306"/>
      <c r="AX60" s="306"/>
      <c r="AY60" s="306"/>
      <c r="AZ60" s="306"/>
      <c r="BA60" s="306"/>
      <c r="BB60" s="306"/>
      <c r="BC60" s="306"/>
      <c r="BD60" s="306"/>
      <c r="BE60" s="306"/>
      <c r="BF60" s="306"/>
      <c r="BG60" s="306"/>
      <c r="BH60" s="306"/>
    </row>
    <row r="61" spans="1:60">
      <c r="A61" s="89" t="s">
        <v>217</v>
      </c>
      <c r="B61" s="9"/>
      <c r="C61" s="9"/>
      <c r="D61" s="9"/>
      <c r="E61" s="9"/>
      <c r="F61" s="9"/>
      <c r="G61" s="9"/>
      <c r="H61" s="9"/>
      <c r="I61" s="9"/>
      <c r="J61" s="9"/>
      <c r="K61" s="9"/>
      <c r="L61" s="9"/>
      <c r="M61" s="9"/>
      <c r="N61" s="9"/>
      <c r="O61" s="9"/>
      <c r="P61" s="23"/>
      <c r="Q61" s="329"/>
      <c r="R61" s="329"/>
      <c r="S61" s="329"/>
      <c r="T61" s="329"/>
      <c r="U61" s="329"/>
      <c r="V61" s="329"/>
      <c r="W61" s="329"/>
      <c r="X61" s="329"/>
      <c r="Y61" s="329"/>
      <c r="Z61" s="329"/>
      <c r="AA61" s="329"/>
      <c r="AB61" s="329"/>
      <c r="AC61" s="329"/>
      <c r="AD61" s="329"/>
      <c r="AE61" s="329"/>
      <c r="AF61" s="313"/>
      <c r="AG61" s="313"/>
      <c r="AH61" s="306"/>
      <c r="AI61" s="306"/>
      <c r="AJ61" s="306"/>
      <c r="AK61" s="306"/>
      <c r="AL61" s="306"/>
      <c r="AM61" s="306"/>
      <c r="AN61" s="306"/>
      <c r="AO61" s="306"/>
      <c r="AP61" s="306"/>
      <c r="AQ61" s="306"/>
      <c r="AR61" s="306"/>
      <c r="AS61" s="306"/>
      <c r="AT61" s="306"/>
      <c r="AU61" s="306"/>
      <c r="AV61" s="306"/>
      <c r="AW61" s="306"/>
      <c r="AX61" s="306"/>
      <c r="AY61" s="306"/>
      <c r="AZ61" s="306"/>
      <c r="BA61" s="306"/>
      <c r="BB61" s="306"/>
      <c r="BC61" s="306"/>
      <c r="BD61" s="306"/>
      <c r="BE61" s="306"/>
      <c r="BF61" s="306"/>
      <c r="BG61" s="306"/>
      <c r="BH61" s="306"/>
    </row>
    <row r="62" spans="1:60">
      <c r="A62" s="89" t="s">
        <v>218</v>
      </c>
      <c r="B62" s="9"/>
      <c r="C62" s="9"/>
      <c r="D62" s="9"/>
      <c r="E62" s="9"/>
      <c r="F62" s="9"/>
      <c r="G62" s="9"/>
      <c r="H62" s="9"/>
      <c r="I62" s="9"/>
      <c r="J62" s="9"/>
      <c r="K62" s="9"/>
      <c r="L62" s="9"/>
      <c r="M62" s="9"/>
      <c r="N62" s="9"/>
      <c r="O62" s="9"/>
      <c r="P62" s="23"/>
      <c r="Q62" s="329"/>
      <c r="R62" s="329"/>
      <c r="S62" s="329"/>
      <c r="T62" s="329"/>
      <c r="U62" s="329"/>
      <c r="V62" s="329"/>
      <c r="W62" s="329"/>
      <c r="X62" s="329"/>
      <c r="Y62" s="329"/>
      <c r="Z62" s="329"/>
      <c r="AA62" s="329"/>
      <c r="AB62" s="329"/>
      <c r="AC62" s="329"/>
      <c r="AD62" s="329"/>
      <c r="AE62" s="329"/>
      <c r="AF62" s="313"/>
      <c r="AG62" s="313"/>
      <c r="AH62" s="306"/>
      <c r="AI62" s="306"/>
      <c r="AJ62" s="306"/>
      <c r="AK62" s="306"/>
      <c r="AL62" s="306"/>
      <c r="AM62" s="306"/>
      <c r="AN62" s="306"/>
      <c r="AO62" s="306"/>
      <c r="AP62" s="306"/>
      <c r="AQ62" s="306"/>
      <c r="AR62" s="306"/>
      <c r="AS62" s="306"/>
      <c r="AT62" s="306"/>
      <c r="AU62" s="306"/>
      <c r="AV62" s="306"/>
      <c r="AW62" s="306"/>
      <c r="AX62" s="306"/>
      <c r="AY62" s="306"/>
      <c r="AZ62" s="306"/>
      <c r="BA62" s="306"/>
      <c r="BB62" s="306"/>
      <c r="BC62" s="306"/>
      <c r="BD62" s="306"/>
      <c r="BE62" s="306"/>
      <c r="BF62" s="306"/>
      <c r="BG62" s="306"/>
      <c r="BH62" s="306"/>
    </row>
    <row r="63" spans="1:60">
      <c r="A63" s="95" t="s">
        <v>214</v>
      </c>
      <c r="B63" s="9"/>
      <c r="C63" s="9"/>
      <c r="D63" s="9"/>
      <c r="E63" s="9"/>
      <c r="F63" s="9"/>
      <c r="G63" s="9"/>
      <c r="H63" s="9"/>
      <c r="I63" s="9"/>
      <c r="J63" s="9"/>
      <c r="K63" s="9"/>
      <c r="L63" s="9"/>
      <c r="M63" s="9"/>
      <c r="N63" s="9"/>
      <c r="O63" s="9"/>
      <c r="P63" s="23"/>
      <c r="Q63" s="329"/>
      <c r="R63" s="329"/>
      <c r="S63" s="329"/>
      <c r="T63" s="329"/>
      <c r="U63" s="329"/>
      <c r="V63" s="329"/>
      <c r="W63" s="329"/>
      <c r="X63" s="329"/>
      <c r="Y63" s="329"/>
      <c r="Z63" s="329"/>
      <c r="AA63" s="329"/>
      <c r="AB63" s="329"/>
      <c r="AC63" s="329"/>
      <c r="AD63" s="329"/>
      <c r="AE63" s="329"/>
      <c r="AF63" s="313"/>
      <c r="AG63" s="313"/>
      <c r="AH63" s="306"/>
      <c r="AI63" s="306"/>
      <c r="AJ63" s="306"/>
      <c r="AK63" s="306"/>
      <c r="AL63" s="306"/>
      <c r="AM63" s="306"/>
      <c r="AN63" s="306"/>
      <c r="AO63" s="306"/>
      <c r="AP63" s="306"/>
      <c r="AQ63" s="306"/>
      <c r="AR63" s="306"/>
      <c r="AS63" s="306"/>
      <c r="AT63" s="306"/>
      <c r="AU63" s="306"/>
      <c r="AV63" s="306"/>
      <c r="AW63" s="306"/>
      <c r="AX63" s="306"/>
      <c r="AY63" s="306"/>
      <c r="AZ63" s="306"/>
      <c r="BA63" s="306"/>
      <c r="BB63" s="306"/>
      <c r="BC63" s="306"/>
      <c r="BD63" s="306"/>
      <c r="BE63" s="306"/>
      <c r="BF63" s="306"/>
      <c r="BG63" s="306"/>
      <c r="BH63" s="306"/>
    </row>
    <row r="64" spans="1:60" ht="60" customHeight="1">
      <c r="A64" s="486" t="s">
        <v>219</v>
      </c>
      <c r="B64" s="463"/>
      <c r="C64" s="403"/>
      <c r="D64" s="404"/>
      <c r="E64" s="404"/>
      <c r="F64" s="404"/>
      <c r="G64" s="404"/>
      <c r="H64" s="404"/>
      <c r="I64" s="404"/>
      <c r="J64" s="404"/>
      <c r="K64" s="404"/>
      <c r="L64" s="404"/>
      <c r="M64" s="404"/>
      <c r="N64" s="404"/>
      <c r="O64" s="404"/>
      <c r="P64" s="404"/>
      <c r="Q64" s="331"/>
      <c r="R64" s="331"/>
      <c r="S64" s="331"/>
      <c r="T64" s="331"/>
      <c r="U64" s="331"/>
      <c r="V64" s="331"/>
      <c r="W64" s="331"/>
      <c r="X64" s="331"/>
      <c r="Y64" s="331"/>
      <c r="Z64" s="331"/>
      <c r="AA64" s="331"/>
      <c r="AB64" s="331"/>
      <c r="AC64" s="331"/>
      <c r="AD64" s="331"/>
      <c r="AE64" s="331"/>
      <c r="AF64" s="314"/>
      <c r="AG64" s="314"/>
      <c r="AH64" s="307"/>
      <c r="AI64" s="307"/>
      <c r="AJ64" s="307"/>
      <c r="AK64" s="307"/>
      <c r="AL64" s="307"/>
      <c r="AM64" s="307"/>
      <c r="AN64" s="307"/>
      <c r="AO64" s="307"/>
      <c r="AP64" s="307"/>
      <c r="AQ64" s="307"/>
      <c r="AR64" s="307"/>
      <c r="AS64" s="307"/>
      <c r="AT64" s="307"/>
      <c r="AU64" s="307"/>
      <c r="AV64" s="307"/>
      <c r="AW64" s="307"/>
      <c r="AX64" s="307"/>
      <c r="AY64" s="307"/>
      <c r="AZ64" s="307"/>
      <c r="BA64" s="307"/>
      <c r="BB64" s="307"/>
      <c r="BC64" s="307"/>
      <c r="BD64" s="307"/>
      <c r="BE64" s="307"/>
      <c r="BF64" s="307"/>
      <c r="BG64" s="307"/>
      <c r="BH64" s="307"/>
    </row>
    <row r="65" spans="1:60" ht="17" customHeight="1">
      <c r="A65" s="123" t="s">
        <v>221</v>
      </c>
      <c r="B65" s="57"/>
      <c r="C65" s="57"/>
      <c r="D65" s="57"/>
      <c r="E65" s="57"/>
      <c r="F65" s="57"/>
      <c r="G65" s="57"/>
      <c r="H65" s="57"/>
      <c r="I65" s="57"/>
      <c r="J65" s="57"/>
      <c r="K65" s="57"/>
      <c r="L65" s="57"/>
      <c r="M65" s="57"/>
      <c r="N65" s="57"/>
      <c r="O65" s="57"/>
      <c r="P65" s="57"/>
      <c r="Q65" s="325"/>
    </row>
    <row r="66" spans="1:60" hidden="1">
      <c r="A66" s="89" t="s">
        <v>222</v>
      </c>
      <c r="B66" s="13"/>
      <c r="C66" s="13"/>
      <c r="D66" s="13"/>
      <c r="E66" s="13"/>
      <c r="F66" s="13"/>
      <c r="G66" s="13"/>
      <c r="H66" s="13"/>
      <c r="I66" s="13"/>
      <c r="J66" s="13"/>
      <c r="K66" s="13"/>
      <c r="L66" s="13"/>
      <c r="M66" s="13"/>
      <c r="N66" s="13"/>
      <c r="O66" s="13"/>
      <c r="P66" s="299"/>
      <c r="Q66" s="329"/>
      <c r="R66" s="329"/>
      <c r="S66" s="329"/>
      <c r="T66" s="329"/>
      <c r="U66" s="329"/>
      <c r="V66" s="329"/>
      <c r="W66" s="329"/>
      <c r="X66" s="329"/>
      <c r="Y66" s="329"/>
      <c r="Z66" s="329"/>
      <c r="AA66" s="329"/>
      <c r="AB66" s="329"/>
      <c r="AC66" s="329"/>
      <c r="AD66" s="329"/>
      <c r="AE66" s="329"/>
      <c r="AF66" s="313"/>
      <c r="AG66" s="313"/>
      <c r="AH66" s="306"/>
      <c r="AI66" s="306"/>
      <c r="AJ66" s="306"/>
      <c r="AK66" s="306"/>
      <c r="AL66" s="306"/>
      <c r="AM66" s="306"/>
      <c r="AN66" s="306"/>
      <c r="AO66" s="306"/>
      <c r="AP66" s="306"/>
      <c r="AQ66" s="306"/>
      <c r="AR66" s="306"/>
      <c r="AS66" s="306"/>
      <c r="AT66" s="306"/>
      <c r="AU66" s="306"/>
      <c r="AV66" s="306"/>
      <c r="AW66" s="306"/>
      <c r="AX66" s="306"/>
      <c r="AY66" s="306"/>
      <c r="AZ66" s="306"/>
      <c r="BA66" s="306"/>
      <c r="BB66" s="306"/>
      <c r="BC66" s="306"/>
      <c r="BD66" s="306"/>
      <c r="BE66" s="306"/>
      <c r="BF66" s="306"/>
      <c r="BG66" s="306"/>
      <c r="BH66" s="306"/>
    </row>
    <row r="67" spans="1:60" hidden="1">
      <c r="A67" s="89" t="s">
        <v>223</v>
      </c>
      <c r="B67" s="9"/>
      <c r="C67" s="9"/>
      <c r="D67" s="9"/>
      <c r="E67" s="9"/>
      <c r="F67" s="9"/>
      <c r="G67" s="9"/>
      <c r="H67" s="9"/>
      <c r="I67" s="9"/>
      <c r="J67" s="9"/>
      <c r="K67" s="9"/>
      <c r="L67" s="9"/>
      <c r="M67" s="9"/>
      <c r="N67" s="9"/>
      <c r="O67" s="9"/>
      <c r="P67" s="23"/>
      <c r="Q67" s="329"/>
      <c r="R67" s="329"/>
      <c r="S67" s="329"/>
      <c r="T67" s="329"/>
      <c r="U67" s="329"/>
      <c r="V67" s="329"/>
      <c r="W67" s="329"/>
      <c r="X67" s="329"/>
      <c r="Y67" s="329"/>
      <c r="Z67" s="329"/>
      <c r="AA67" s="329"/>
      <c r="AB67" s="329"/>
      <c r="AC67" s="329"/>
      <c r="AD67" s="329"/>
      <c r="AE67" s="329"/>
      <c r="AF67" s="313"/>
      <c r="AG67" s="313"/>
      <c r="AH67" s="306"/>
      <c r="AI67" s="306"/>
      <c r="AJ67" s="306"/>
      <c r="AK67" s="306"/>
      <c r="AL67" s="306"/>
      <c r="AM67" s="306"/>
      <c r="AN67" s="306"/>
      <c r="AO67" s="306"/>
      <c r="AP67" s="306"/>
      <c r="AQ67" s="306"/>
      <c r="AR67" s="306"/>
      <c r="AS67" s="306"/>
      <c r="AT67" s="306"/>
      <c r="AU67" s="306"/>
      <c r="AV67" s="306"/>
      <c r="AW67" s="306"/>
      <c r="AX67" s="306"/>
      <c r="AY67" s="306"/>
      <c r="AZ67" s="306"/>
      <c r="BA67" s="306"/>
      <c r="BB67" s="306"/>
      <c r="BC67" s="306"/>
      <c r="BD67" s="306"/>
      <c r="BE67" s="306"/>
      <c r="BF67" s="306"/>
      <c r="BG67" s="306"/>
      <c r="BH67" s="306"/>
    </row>
    <row r="68" spans="1:60" ht="60" customHeight="1">
      <c r="A68" s="462" t="s">
        <v>231</v>
      </c>
      <c r="B68" s="463"/>
      <c r="C68" s="403"/>
      <c r="D68" s="404"/>
      <c r="E68" s="404"/>
      <c r="F68" s="404"/>
      <c r="G68" s="404"/>
      <c r="H68" s="404"/>
      <c r="I68" s="404"/>
      <c r="J68" s="404"/>
      <c r="K68" s="404"/>
      <c r="L68" s="404"/>
      <c r="M68" s="404"/>
      <c r="N68" s="404"/>
      <c r="O68" s="404"/>
      <c r="P68" s="404"/>
      <c r="Q68" s="331"/>
      <c r="R68" s="331"/>
      <c r="S68" s="331"/>
      <c r="T68" s="331"/>
      <c r="U68" s="331"/>
      <c r="V68" s="331"/>
      <c r="W68" s="331"/>
      <c r="X68" s="331"/>
      <c r="Y68" s="331"/>
      <c r="Z68" s="331"/>
      <c r="AA68" s="331"/>
      <c r="AB68" s="331"/>
      <c r="AC68" s="331"/>
      <c r="AD68" s="331"/>
      <c r="AE68" s="331"/>
      <c r="AF68" s="314"/>
      <c r="AG68" s="314"/>
      <c r="AH68" s="307"/>
      <c r="AI68" s="307"/>
      <c r="AJ68" s="307"/>
      <c r="AK68" s="307"/>
      <c r="AL68" s="307"/>
      <c r="AM68" s="307"/>
      <c r="AN68" s="307"/>
      <c r="AO68" s="307"/>
      <c r="AP68" s="307"/>
      <c r="AQ68" s="307"/>
      <c r="AR68" s="307"/>
      <c r="AS68" s="307"/>
      <c r="AT68" s="307"/>
      <c r="AU68" s="307"/>
      <c r="AV68" s="307"/>
      <c r="AW68" s="307"/>
      <c r="AX68" s="307"/>
      <c r="AY68" s="307"/>
      <c r="AZ68" s="307"/>
      <c r="BA68" s="307"/>
      <c r="BB68" s="307"/>
      <c r="BC68" s="307"/>
      <c r="BD68" s="307"/>
      <c r="BE68" s="307"/>
      <c r="BF68" s="307"/>
      <c r="BG68" s="307"/>
      <c r="BH68" s="307"/>
    </row>
    <row r="69" spans="1:60" ht="20" customHeight="1">
      <c r="A69" s="123" t="s">
        <v>224</v>
      </c>
      <c r="B69" s="57"/>
      <c r="C69" s="57"/>
      <c r="D69" s="57"/>
      <c r="E69" s="57"/>
      <c r="F69" s="57"/>
      <c r="G69" s="57"/>
      <c r="H69" s="57"/>
      <c r="I69" s="57"/>
      <c r="J69" s="57"/>
      <c r="K69" s="57"/>
      <c r="L69" s="57"/>
      <c r="M69" s="57"/>
      <c r="N69" s="57"/>
      <c r="O69" s="57"/>
      <c r="P69" s="57"/>
      <c r="Q69" s="325"/>
    </row>
    <row r="70" spans="1:60" ht="36" customHeight="1">
      <c r="A70" s="482" t="s">
        <v>564</v>
      </c>
      <c r="B70" s="483"/>
      <c r="C70" s="356" t="s">
        <v>566</v>
      </c>
      <c r="D70" s="456"/>
      <c r="E70" s="457"/>
      <c r="F70" s="457"/>
      <c r="G70" s="457"/>
      <c r="H70" s="458"/>
      <c r="I70" s="456"/>
      <c r="J70" s="457"/>
      <c r="K70" s="457"/>
      <c r="L70" s="457"/>
      <c r="M70" s="457"/>
      <c r="N70" s="457"/>
      <c r="O70" s="457"/>
      <c r="P70" s="457"/>
      <c r="Q70" s="330">
        <v>0</v>
      </c>
      <c r="R70" s="329"/>
      <c r="S70" s="329"/>
      <c r="T70" s="329"/>
      <c r="U70" s="329"/>
      <c r="V70" s="329"/>
      <c r="W70" s="329"/>
      <c r="X70" s="329"/>
      <c r="Y70" s="329"/>
      <c r="Z70" s="329"/>
      <c r="AA70" s="329"/>
      <c r="AB70" s="329"/>
      <c r="AC70" s="329"/>
      <c r="AD70" s="329"/>
      <c r="AE70" s="329"/>
      <c r="AF70" s="313"/>
      <c r="AG70" s="313"/>
      <c r="AH70" s="306"/>
      <c r="AI70" s="306"/>
      <c r="AJ70" s="306"/>
      <c r="AK70" s="306"/>
      <c r="AL70" s="306"/>
      <c r="AM70" s="306"/>
      <c r="AN70" s="306"/>
      <c r="AO70" s="306"/>
      <c r="AP70" s="306"/>
      <c r="AQ70" s="306"/>
      <c r="AR70" s="306"/>
      <c r="AS70" s="306"/>
      <c r="AT70" s="306"/>
      <c r="AU70" s="306"/>
      <c r="AV70" s="306"/>
      <c r="AW70" s="306"/>
      <c r="AX70" s="306"/>
      <c r="AY70" s="306"/>
      <c r="AZ70" s="306"/>
      <c r="BA70" s="306"/>
      <c r="BB70" s="306"/>
      <c r="BC70" s="306"/>
      <c r="BD70" s="306"/>
      <c r="BE70" s="306"/>
      <c r="BF70" s="306"/>
      <c r="BG70" s="306"/>
      <c r="BH70" s="306"/>
    </row>
    <row r="71" spans="1:60" ht="36" customHeight="1">
      <c r="A71" s="480" t="s">
        <v>565</v>
      </c>
      <c r="B71" s="481"/>
      <c r="C71" s="357" t="s">
        <v>567</v>
      </c>
      <c r="D71" s="456"/>
      <c r="E71" s="457"/>
      <c r="F71" s="457"/>
      <c r="G71" s="457"/>
      <c r="H71" s="458"/>
      <c r="I71" s="456"/>
      <c r="J71" s="457"/>
      <c r="K71" s="457"/>
      <c r="L71" s="457"/>
      <c r="M71" s="457"/>
      <c r="N71" s="457"/>
      <c r="O71" s="457"/>
      <c r="P71" s="457"/>
      <c r="Q71" s="330">
        <v>0</v>
      </c>
      <c r="R71" s="329"/>
      <c r="S71" s="329"/>
      <c r="T71" s="329"/>
      <c r="U71" s="329"/>
      <c r="V71" s="329"/>
      <c r="W71" s="329"/>
      <c r="X71" s="329"/>
      <c r="Y71" s="329"/>
      <c r="Z71" s="329"/>
      <c r="AA71" s="329"/>
      <c r="AB71" s="329"/>
      <c r="AC71" s="329"/>
      <c r="AD71" s="329"/>
      <c r="AE71" s="329"/>
      <c r="AF71" s="313"/>
      <c r="AG71" s="313"/>
      <c r="AH71" s="306"/>
      <c r="AI71" s="306"/>
      <c r="AJ71" s="306"/>
      <c r="AK71" s="306"/>
      <c r="AL71" s="306"/>
      <c r="AM71" s="306"/>
      <c r="AN71" s="306"/>
      <c r="AO71" s="306"/>
      <c r="AP71" s="306"/>
      <c r="AQ71" s="306"/>
      <c r="AR71" s="306"/>
      <c r="AS71" s="306"/>
      <c r="AT71" s="306"/>
      <c r="AU71" s="306"/>
      <c r="AV71" s="306"/>
      <c r="AW71" s="306"/>
      <c r="AX71" s="306"/>
      <c r="AY71" s="306"/>
      <c r="AZ71" s="306"/>
      <c r="BA71" s="306"/>
      <c r="BB71" s="306"/>
      <c r="BC71" s="306"/>
      <c r="BD71" s="306"/>
      <c r="BE71" s="306"/>
      <c r="BF71" s="306"/>
      <c r="BG71" s="306"/>
      <c r="BH71" s="306"/>
    </row>
    <row r="72" spans="1:60" ht="60" customHeight="1">
      <c r="A72" s="462" t="s">
        <v>225</v>
      </c>
      <c r="B72" s="463"/>
      <c r="C72" s="403"/>
      <c r="D72" s="404"/>
      <c r="E72" s="404"/>
      <c r="F72" s="404"/>
      <c r="G72" s="404"/>
      <c r="H72" s="404"/>
      <c r="I72" s="404"/>
      <c r="J72" s="404"/>
      <c r="K72" s="404"/>
      <c r="L72" s="404"/>
      <c r="M72" s="404"/>
      <c r="N72" s="404"/>
      <c r="O72" s="404"/>
      <c r="P72" s="404"/>
      <c r="Q72" s="332"/>
      <c r="R72" s="331"/>
      <c r="S72" s="331"/>
      <c r="T72" s="331"/>
      <c r="U72" s="331"/>
      <c r="V72" s="331"/>
      <c r="W72" s="331"/>
      <c r="X72" s="331"/>
      <c r="Y72" s="331"/>
      <c r="Z72" s="331"/>
      <c r="AA72" s="331"/>
      <c r="AB72" s="331"/>
      <c r="AC72" s="331"/>
      <c r="AD72" s="331"/>
      <c r="AE72" s="331"/>
      <c r="AF72" s="314"/>
      <c r="AG72" s="314"/>
      <c r="AH72" s="307"/>
      <c r="AI72" s="307"/>
      <c r="AJ72" s="307"/>
      <c r="AK72" s="307"/>
      <c r="AL72" s="307"/>
      <c r="AM72" s="307"/>
      <c r="AN72" s="307"/>
      <c r="AO72" s="307"/>
      <c r="AP72" s="307"/>
      <c r="AQ72" s="307"/>
      <c r="AR72" s="307"/>
      <c r="AS72" s="307"/>
      <c r="AT72" s="307"/>
      <c r="AU72" s="307"/>
      <c r="AV72" s="307"/>
      <c r="AW72" s="307"/>
      <c r="AX72" s="307"/>
      <c r="AY72" s="307"/>
      <c r="AZ72" s="307"/>
      <c r="BA72" s="307"/>
      <c r="BB72" s="307"/>
      <c r="BC72" s="307"/>
      <c r="BD72" s="307"/>
      <c r="BE72" s="307"/>
      <c r="BF72" s="307"/>
      <c r="BG72" s="307"/>
      <c r="BH72" s="307"/>
    </row>
    <row r="73" spans="1:60" ht="15" customHeight="1">
      <c r="A73" s="123" t="s">
        <v>226</v>
      </c>
      <c r="B73" s="57"/>
      <c r="C73" s="57"/>
      <c r="D73" s="57"/>
      <c r="E73" s="57"/>
      <c r="F73" s="57"/>
      <c r="G73" s="57"/>
      <c r="H73" s="57"/>
      <c r="I73" s="57"/>
      <c r="J73" s="57"/>
      <c r="K73" s="57"/>
      <c r="L73" s="57"/>
      <c r="M73" s="57"/>
      <c r="N73" s="57"/>
      <c r="O73" s="57"/>
      <c r="P73" s="57"/>
    </row>
    <row r="74" spans="1:60" ht="1" hidden="1" customHeight="1">
      <c r="A74" s="476" t="s">
        <v>227</v>
      </c>
      <c r="B74" s="477"/>
      <c r="C74" s="13"/>
      <c r="D74" s="13"/>
      <c r="E74" s="13"/>
      <c r="F74" s="13"/>
      <c r="G74" s="13"/>
      <c r="H74" s="13"/>
      <c r="I74" s="13"/>
      <c r="J74" s="13"/>
      <c r="K74" s="13"/>
      <c r="L74" s="13"/>
      <c r="M74" s="13"/>
      <c r="N74" s="13"/>
      <c r="O74" s="13"/>
      <c r="P74" s="299"/>
      <c r="Q74" s="330"/>
      <c r="R74" s="329"/>
      <c r="S74" s="329"/>
      <c r="T74" s="329"/>
      <c r="U74" s="329"/>
      <c r="V74" s="329"/>
      <c r="W74" s="329"/>
      <c r="X74" s="329"/>
      <c r="Y74" s="329"/>
      <c r="Z74" s="329"/>
      <c r="AA74" s="329"/>
      <c r="AB74" s="329"/>
      <c r="AC74" s="329"/>
      <c r="AD74" s="329"/>
      <c r="AE74" s="329"/>
      <c r="AF74" s="313"/>
      <c r="AG74" s="313"/>
      <c r="AH74" s="306"/>
      <c r="AI74" s="306"/>
      <c r="AJ74" s="306"/>
      <c r="AK74" s="306"/>
      <c r="AL74" s="306"/>
      <c r="AM74" s="306"/>
      <c r="AN74" s="306"/>
      <c r="AO74" s="306"/>
      <c r="AP74" s="306"/>
      <c r="AQ74" s="306"/>
      <c r="AR74" s="306"/>
      <c r="AS74" s="306"/>
      <c r="AT74" s="306"/>
      <c r="AU74" s="306"/>
      <c r="AV74" s="306"/>
      <c r="AW74" s="306"/>
      <c r="AX74" s="306"/>
      <c r="AY74" s="306"/>
      <c r="AZ74" s="306"/>
      <c r="BA74" s="306"/>
      <c r="BB74" s="306"/>
      <c r="BC74" s="306"/>
      <c r="BD74" s="306"/>
      <c r="BE74" s="306"/>
      <c r="BF74" s="306"/>
      <c r="BG74" s="306"/>
      <c r="BH74" s="306"/>
    </row>
    <row r="75" spans="1:60" ht="2" hidden="1" customHeight="1">
      <c r="A75" s="478" t="s">
        <v>228</v>
      </c>
      <c r="B75" s="479"/>
      <c r="C75" s="9"/>
      <c r="D75" s="9"/>
      <c r="E75" s="9"/>
      <c r="F75" s="9"/>
      <c r="G75" s="9"/>
      <c r="H75" s="9"/>
      <c r="I75" s="9"/>
      <c r="J75" s="9"/>
      <c r="K75" s="9"/>
      <c r="L75" s="9"/>
      <c r="M75" s="9"/>
      <c r="N75" s="9"/>
      <c r="O75" s="9"/>
      <c r="P75" s="23"/>
      <c r="Q75" s="330"/>
      <c r="R75" s="329"/>
      <c r="S75" s="329"/>
      <c r="T75" s="329"/>
      <c r="U75" s="329"/>
      <c r="V75" s="329"/>
      <c r="W75" s="329"/>
      <c r="X75" s="329"/>
      <c r="Y75" s="329"/>
      <c r="Z75" s="329"/>
      <c r="AA75" s="329"/>
      <c r="AB75" s="329"/>
      <c r="AC75" s="329"/>
      <c r="AD75" s="329"/>
      <c r="AE75" s="329"/>
      <c r="AF75" s="313"/>
      <c r="AG75" s="313"/>
      <c r="AH75" s="306"/>
      <c r="AI75" s="306"/>
      <c r="AJ75" s="306"/>
      <c r="AK75" s="306"/>
      <c r="AL75" s="306"/>
      <c r="AM75" s="306"/>
      <c r="AN75" s="306"/>
      <c r="AO75" s="306"/>
      <c r="AP75" s="306"/>
      <c r="AQ75" s="306"/>
      <c r="AR75" s="306"/>
      <c r="AS75" s="306"/>
      <c r="AT75" s="306"/>
      <c r="AU75" s="306"/>
      <c r="AV75" s="306"/>
      <c r="AW75" s="306"/>
      <c r="AX75" s="306"/>
      <c r="AY75" s="306"/>
      <c r="AZ75" s="306"/>
      <c r="BA75" s="306"/>
      <c r="BB75" s="306"/>
      <c r="BC75" s="306"/>
      <c r="BD75" s="306"/>
      <c r="BE75" s="306"/>
      <c r="BF75" s="306"/>
      <c r="BG75" s="306"/>
      <c r="BH75" s="306"/>
    </row>
    <row r="76" spans="1:60" ht="1" hidden="1" customHeight="1">
      <c r="A76" s="480" t="s">
        <v>229</v>
      </c>
      <c r="B76" s="481"/>
      <c r="C76" s="9"/>
      <c r="D76" s="9"/>
      <c r="E76" s="9"/>
      <c r="F76" s="9"/>
      <c r="G76" s="9"/>
      <c r="H76" s="9"/>
      <c r="I76" s="9"/>
      <c r="J76" s="9"/>
      <c r="K76" s="9"/>
      <c r="L76" s="9"/>
      <c r="M76" s="9"/>
      <c r="N76" s="9"/>
      <c r="O76" s="9"/>
      <c r="P76" s="23"/>
      <c r="Q76" s="330"/>
      <c r="R76" s="329"/>
      <c r="S76" s="329"/>
      <c r="T76" s="329"/>
      <c r="U76" s="329"/>
      <c r="V76" s="329"/>
      <c r="W76" s="329"/>
      <c r="X76" s="329"/>
      <c r="Y76" s="329"/>
      <c r="Z76" s="329"/>
      <c r="AA76" s="329"/>
      <c r="AB76" s="329"/>
      <c r="AC76" s="329"/>
      <c r="AD76" s="329"/>
      <c r="AE76" s="329"/>
      <c r="AF76" s="313"/>
      <c r="AG76" s="313"/>
      <c r="AH76" s="306"/>
      <c r="AI76" s="306"/>
      <c r="AJ76" s="306"/>
      <c r="AK76" s="306"/>
      <c r="AL76" s="306"/>
      <c r="AM76" s="306"/>
      <c r="AN76" s="306"/>
      <c r="AO76" s="306"/>
      <c r="AP76" s="306"/>
      <c r="AQ76" s="306"/>
      <c r="AR76" s="306"/>
      <c r="AS76" s="306"/>
      <c r="AT76" s="306"/>
      <c r="AU76" s="306"/>
      <c r="AV76" s="306"/>
      <c r="AW76" s="306"/>
      <c r="AX76" s="306"/>
      <c r="AY76" s="306"/>
      <c r="AZ76" s="306"/>
      <c r="BA76" s="306"/>
      <c r="BB76" s="306"/>
      <c r="BC76" s="306"/>
      <c r="BD76" s="306"/>
      <c r="BE76" s="306"/>
      <c r="BF76" s="306"/>
      <c r="BG76" s="306"/>
      <c r="BH76" s="306"/>
    </row>
    <row r="77" spans="1:60" ht="1" hidden="1" customHeight="1">
      <c r="A77" s="480" t="s">
        <v>230</v>
      </c>
      <c r="B77" s="481"/>
      <c r="C77" s="9"/>
      <c r="D77" s="9"/>
      <c r="E77" s="9"/>
      <c r="F77" s="9"/>
      <c r="G77" s="9"/>
      <c r="H77" s="9"/>
      <c r="I77" s="9"/>
      <c r="J77" s="9"/>
      <c r="K77" s="9"/>
      <c r="L77" s="9"/>
      <c r="M77" s="9"/>
      <c r="N77" s="9"/>
      <c r="O77" s="9"/>
      <c r="P77" s="23"/>
      <c r="Q77" s="330"/>
      <c r="R77" s="329"/>
      <c r="S77" s="329"/>
      <c r="T77" s="329"/>
      <c r="U77" s="329"/>
      <c r="V77" s="329"/>
      <c r="W77" s="329"/>
      <c r="X77" s="329"/>
      <c r="Y77" s="329"/>
      <c r="Z77" s="329"/>
      <c r="AA77" s="329"/>
      <c r="AB77" s="329"/>
      <c r="AC77" s="329"/>
      <c r="AD77" s="329"/>
      <c r="AE77" s="329"/>
      <c r="AF77" s="313"/>
      <c r="AG77" s="313"/>
      <c r="AH77" s="306"/>
      <c r="AI77" s="306"/>
      <c r="AJ77" s="306"/>
      <c r="AK77" s="306"/>
      <c r="AL77" s="306"/>
      <c r="AM77" s="306"/>
      <c r="AN77" s="306"/>
      <c r="AO77" s="306"/>
      <c r="AP77" s="306"/>
      <c r="AQ77" s="306"/>
      <c r="AR77" s="306"/>
      <c r="AS77" s="306"/>
      <c r="AT77" s="306"/>
      <c r="AU77" s="306"/>
      <c r="AV77" s="306"/>
      <c r="AW77" s="306"/>
      <c r="AX77" s="306"/>
      <c r="AY77" s="306"/>
      <c r="AZ77" s="306"/>
      <c r="BA77" s="306"/>
      <c r="BB77" s="306"/>
      <c r="BC77" s="306"/>
      <c r="BD77" s="306"/>
      <c r="BE77" s="306"/>
      <c r="BF77" s="306"/>
      <c r="BG77" s="306"/>
      <c r="BH77" s="306"/>
    </row>
    <row r="78" spans="1:60" ht="76" customHeight="1">
      <c r="A78" s="474" t="s">
        <v>568</v>
      </c>
      <c r="B78" s="475"/>
      <c r="C78" s="403"/>
      <c r="D78" s="404"/>
      <c r="E78" s="404"/>
      <c r="F78" s="404"/>
      <c r="G78" s="404"/>
      <c r="H78" s="404"/>
      <c r="I78" s="404"/>
      <c r="J78" s="404"/>
      <c r="K78" s="404"/>
      <c r="L78" s="404"/>
      <c r="M78" s="404"/>
      <c r="N78" s="404"/>
      <c r="O78" s="404"/>
      <c r="P78" s="404"/>
      <c r="Q78" s="332"/>
      <c r="R78" s="331"/>
      <c r="S78" s="331"/>
      <c r="T78" s="331"/>
      <c r="U78" s="331"/>
      <c r="V78" s="331"/>
      <c r="W78" s="331"/>
      <c r="X78" s="331"/>
      <c r="Y78" s="331"/>
      <c r="Z78" s="331"/>
      <c r="AA78" s="331"/>
      <c r="AB78" s="331"/>
      <c r="AC78" s="331"/>
      <c r="AD78" s="331"/>
      <c r="AE78" s="331"/>
      <c r="AF78" s="314"/>
      <c r="AG78" s="314"/>
      <c r="AH78" s="307"/>
      <c r="AI78" s="307"/>
      <c r="AJ78" s="307"/>
      <c r="AK78" s="307"/>
      <c r="AL78" s="307"/>
      <c r="AM78" s="307"/>
      <c r="AN78" s="307"/>
      <c r="AO78" s="307"/>
      <c r="AP78" s="307"/>
      <c r="AQ78" s="307"/>
      <c r="AR78" s="307"/>
      <c r="AS78" s="307"/>
      <c r="AT78" s="307"/>
      <c r="AU78" s="307"/>
      <c r="AV78" s="307"/>
      <c r="AW78" s="307"/>
      <c r="AX78" s="307"/>
      <c r="AY78" s="307"/>
      <c r="AZ78" s="307"/>
      <c r="BA78" s="307"/>
      <c r="BB78" s="307"/>
      <c r="BC78" s="307"/>
      <c r="BD78" s="307"/>
      <c r="BE78" s="307"/>
      <c r="BF78" s="307"/>
      <c r="BG78" s="307"/>
      <c r="BH78" s="307"/>
    </row>
    <row r="79" spans="1:60" ht="20" customHeight="1">
      <c r="A79" s="123" t="s">
        <v>233</v>
      </c>
      <c r="B79" s="57"/>
      <c r="C79" s="57"/>
      <c r="D79" s="57"/>
      <c r="E79" s="57"/>
      <c r="F79" s="57"/>
      <c r="G79" s="57"/>
      <c r="H79" s="57"/>
      <c r="I79" s="57"/>
      <c r="J79" s="57"/>
      <c r="K79" s="57"/>
      <c r="L79" s="57"/>
      <c r="M79" s="57"/>
      <c r="N79" s="57"/>
      <c r="O79" s="57"/>
      <c r="P79" s="57"/>
    </row>
    <row r="80" spans="1:60" ht="20" customHeight="1">
      <c r="A80" s="95"/>
      <c r="B80" s="97"/>
      <c r="C80" s="453" t="s">
        <v>575</v>
      </c>
      <c r="D80" s="455"/>
      <c r="E80" s="455"/>
      <c r="F80" s="455"/>
      <c r="G80" s="455"/>
      <c r="H80" s="455"/>
      <c r="I80" s="455"/>
      <c r="J80" s="453" t="s">
        <v>584</v>
      </c>
      <c r="K80" s="454"/>
      <c r="L80" s="454"/>
      <c r="M80" s="454"/>
      <c r="N80" s="454"/>
      <c r="O80" s="454"/>
      <c r="P80" s="454"/>
    </row>
    <row r="81" spans="1:60">
      <c r="A81" s="133" t="s">
        <v>234</v>
      </c>
      <c r="B81" s="94"/>
      <c r="C81" s="449"/>
      <c r="D81" s="449"/>
      <c r="E81" s="449"/>
      <c r="F81" s="449"/>
      <c r="G81" s="449"/>
      <c r="H81" s="449"/>
      <c r="I81" s="449"/>
      <c r="J81" s="449"/>
      <c r="K81" s="449"/>
      <c r="L81" s="449"/>
      <c r="M81" s="449"/>
      <c r="N81" s="449"/>
      <c r="O81" s="449"/>
      <c r="P81" s="449"/>
      <c r="Q81" s="330"/>
      <c r="R81" s="329"/>
      <c r="S81" s="329"/>
      <c r="T81" s="329"/>
      <c r="U81" s="329"/>
      <c r="V81" s="329"/>
      <c r="W81" s="329"/>
      <c r="X81" s="329"/>
      <c r="Y81" s="329"/>
      <c r="Z81" s="329"/>
      <c r="AA81" s="329"/>
      <c r="AB81" s="329"/>
      <c r="AC81" s="329"/>
      <c r="AD81" s="329"/>
      <c r="AE81" s="329"/>
      <c r="AF81" s="313"/>
      <c r="AG81" s="313"/>
      <c r="AH81" s="306"/>
      <c r="AI81" s="306"/>
      <c r="AJ81" s="306"/>
      <c r="AK81" s="306"/>
      <c r="AL81" s="306"/>
      <c r="AM81" s="306"/>
      <c r="AN81" s="306"/>
      <c r="AO81" s="306"/>
      <c r="AP81" s="306"/>
      <c r="AQ81" s="306"/>
      <c r="AR81" s="306"/>
      <c r="AS81" s="306"/>
      <c r="AT81" s="306"/>
      <c r="AU81" s="306"/>
      <c r="AV81" s="306"/>
      <c r="AW81" s="306"/>
      <c r="AX81" s="306"/>
      <c r="AY81" s="306"/>
      <c r="AZ81" s="306"/>
      <c r="BA81" s="306"/>
      <c r="BB81" s="306"/>
      <c r="BC81" s="306"/>
      <c r="BD81" s="306"/>
      <c r="BE81" s="306"/>
      <c r="BF81" s="306"/>
      <c r="BG81" s="306"/>
      <c r="BH81" s="306"/>
    </row>
    <row r="82" spans="1:60">
      <c r="A82" s="89" t="s">
        <v>235</v>
      </c>
      <c r="B82" s="134"/>
      <c r="C82" s="449"/>
      <c r="D82" s="449"/>
      <c r="E82" s="449"/>
      <c r="F82" s="449"/>
      <c r="G82" s="449"/>
      <c r="H82" s="449"/>
      <c r="I82" s="449"/>
      <c r="J82" s="449"/>
      <c r="K82" s="449"/>
      <c r="L82" s="449"/>
      <c r="M82" s="449"/>
      <c r="N82" s="449"/>
      <c r="O82" s="449"/>
      <c r="P82" s="449"/>
      <c r="Q82" s="330"/>
      <c r="R82" s="329"/>
      <c r="S82" s="329"/>
      <c r="T82" s="329"/>
      <c r="U82" s="329"/>
      <c r="V82" s="329"/>
      <c r="W82" s="329"/>
      <c r="X82" s="329"/>
      <c r="Y82" s="329"/>
      <c r="Z82" s="329"/>
      <c r="AA82" s="329"/>
      <c r="AB82" s="329"/>
      <c r="AC82" s="329"/>
      <c r="AD82" s="329"/>
      <c r="AE82" s="329"/>
      <c r="AF82" s="313"/>
      <c r="AG82" s="313"/>
      <c r="AH82" s="306"/>
      <c r="AI82" s="306"/>
      <c r="AJ82" s="306"/>
      <c r="AK82" s="306"/>
      <c r="AL82" s="306"/>
      <c r="AM82" s="306"/>
      <c r="AN82" s="306"/>
      <c r="AO82" s="306"/>
      <c r="AP82" s="306"/>
      <c r="AQ82" s="306"/>
      <c r="AR82" s="306"/>
      <c r="AS82" s="306"/>
      <c r="AT82" s="306"/>
      <c r="AU82" s="306"/>
      <c r="AV82" s="306"/>
      <c r="AW82" s="306"/>
      <c r="AX82" s="306"/>
      <c r="AY82" s="306"/>
      <c r="AZ82" s="306"/>
      <c r="BA82" s="306"/>
      <c r="BB82" s="306"/>
      <c r="BC82" s="306"/>
      <c r="BD82" s="306"/>
      <c r="BE82" s="306"/>
      <c r="BF82" s="306"/>
      <c r="BG82" s="306"/>
      <c r="BH82" s="306"/>
    </row>
    <row r="83" spans="1:60">
      <c r="A83" s="89" t="s">
        <v>236</v>
      </c>
      <c r="B83" s="134" t="s">
        <v>244</v>
      </c>
      <c r="C83" s="449"/>
      <c r="D83" s="449"/>
      <c r="E83" s="449"/>
      <c r="F83" s="449"/>
      <c r="G83" s="449"/>
      <c r="H83" s="449"/>
      <c r="I83" s="449"/>
      <c r="J83" s="449"/>
      <c r="K83" s="449"/>
      <c r="L83" s="449"/>
      <c r="M83" s="449"/>
      <c r="N83" s="449"/>
      <c r="O83" s="449"/>
      <c r="P83" s="449"/>
      <c r="Q83" s="330"/>
      <c r="R83" s="329"/>
      <c r="S83" s="329"/>
      <c r="T83" s="329"/>
      <c r="U83" s="329"/>
      <c r="V83" s="329"/>
      <c r="W83" s="329"/>
      <c r="X83" s="329"/>
      <c r="Y83" s="329"/>
      <c r="Z83" s="329"/>
      <c r="AA83" s="329"/>
      <c r="AB83" s="329"/>
      <c r="AC83" s="329"/>
      <c r="AD83" s="329"/>
      <c r="AE83" s="329"/>
      <c r="AF83" s="313"/>
      <c r="AG83" s="313"/>
      <c r="AH83" s="306"/>
      <c r="AI83" s="306"/>
      <c r="AJ83" s="306"/>
      <c r="AK83" s="306"/>
      <c r="AL83" s="306"/>
      <c r="AM83" s="306"/>
      <c r="AN83" s="306"/>
      <c r="AO83" s="306"/>
      <c r="AP83" s="306"/>
      <c r="AQ83" s="306"/>
      <c r="AR83" s="306"/>
      <c r="AS83" s="306"/>
      <c r="AT83" s="306"/>
      <c r="AU83" s="306"/>
      <c r="AV83" s="306"/>
      <c r="AW83" s="306"/>
      <c r="AX83" s="306"/>
      <c r="AY83" s="306"/>
      <c r="AZ83" s="306"/>
      <c r="BA83" s="306"/>
      <c r="BB83" s="306"/>
      <c r="BC83" s="306"/>
      <c r="BD83" s="306"/>
      <c r="BE83" s="306"/>
      <c r="BF83" s="306"/>
      <c r="BG83" s="306"/>
      <c r="BH83" s="306"/>
    </row>
    <row r="84" spans="1:60">
      <c r="A84" s="89" t="s">
        <v>237</v>
      </c>
      <c r="B84" s="134" t="s">
        <v>242</v>
      </c>
      <c r="C84" s="449"/>
      <c r="D84" s="449"/>
      <c r="E84" s="449"/>
      <c r="F84" s="449"/>
      <c r="G84" s="449"/>
      <c r="H84" s="449"/>
      <c r="I84" s="449"/>
      <c r="J84" s="449"/>
      <c r="K84" s="449"/>
      <c r="L84" s="449"/>
      <c r="M84" s="449"/>
      <c r="N84" s="449"/>
      <c r="O84" s="449"/>
      <c r="P84" s="449"/>
      <c r="Q84" s="330"/>
      <c r="R84" s="329"/>
      <c r="S84" s="329"/>
      <c r="T84" s="329"/>
      <c r="U84" s="329"/>
      <c r="V84" s="329"/>
      <c r="W84" s="329"/>
      <c r="X84" s="329"/>
      <c r="Y84" s="329"/>
      <c r="Z84" s="329"/>
      <c r="AA84" s="329"/>
      <c r="AB84" s="329"/>
      <c r="AC84" s="329"/>
      <c r="AD84" s="329"/>
      <c r="AE84" s="329"/>
      <c r="AF84" s="313"/>
      <c r="AG84" s="313"/>
      <c r="AH84" s="306"/>
      <c r="AI84" s="306"/>
      <c r="AJ84" s="306"/>
      <c r="AK84" s="306"/>
      <c r="AL84" s="306"/>
      <c r="AM84" s="306"/>
      <c r="AN84" s="306"/>
      <c r="AO84" s="306"/>
      <c r="AP84" s="306"/>
      <c r="AQ84" s="306"/>
      <c r="AR84" s="306"/>
      <c r="AS84" s="306"/>
      <c r="AT84" s="306"/>
      <c r="AU84" s="306"/>
      <c r="AV84" s="306"/>
      <c r="AW84" s="306"/>
      <c r="AX84" s="306"/>
      <c r="AY84" s="306"/>
      <c r="AZ84" s="306"/>
      <c r="BA84" s="306"/>
      <c r="BB84" s="306"/>
      <c r="BC84" s="306"/>
      <c r="BD84" s="306"/>
      <c r="BE84" s="306"/>
      <c r="BF84" s="306"/>
      <c r="BG84" s="306"/>
      <c r="BH84" s="306"/>
    </row>
    <row r="85" spans="1:60">
      <c r="A85" s="89" t="s">
        <v>240</v>
      </c>
      <c r="B85" s="134" t="s">
        <v>243</v>
      </c>
      <c r="C85" s="449"/>
      <c r="D85" s="449"/>
      <c r="E85" s="449"/>
      <c r="F85" s="449"/>
      <c r="G85" s="449"/>
      <c r="H85" s="449"/>
      <c r="I85" s="449"/>
      <c r="J85" s="449"/>
      <c r="K85" s="449"/>
      <c r="L85" s="449"/>
      <c r="M85" s="449"/>
      <c r="N85" s="449"/>
      <c r="O85" s="449"/>
      <c r="P85" s="449"/>
      <c r="Q85" s="330"/>
      <c r="R85" s="329"/>
      <c r="S85" s="329"/>
      <c r="T85" s="329"/>
      <c r="U85" s="329"/>
      <c r="V85" s="329"/>
      <c r="W85" s="329"/>
      <c r="X85" s="329"/>
      <c r="Y85" s="329"/>
      <c r="Z85" s="329"/>
      <c r="AA85" s="329"/>
      <c r="AB85" s="329"/>
      <c r="AC85" s="329"/>
      <c r="AD85" s="329"/>
      <c r="AE85" s="329"/>
      <c r="AF85" s="313"/>
      <c r="AG85" s="313"/>
      <c r="AH85" s="306"/>
      <c r="AI85" s="306"/>
      <c r="AJ85" s="306"/>
      <c r="AK85" s="306"/>
      <c r="AL85" s="306"/>
      <c r="AM85" s="306"/>
      <c r="AN85" s="306"/>
      <c r="AO85" s="306"/>
      <c r="AP85" s="306"/>
      <c r="AQ85" s="306"/>
      <c r="AR85" s="306"/>
      <c r="AS85" s="306"/>
      <c r="AT85" s="306"/>
      <c r="AU85" s="306"/>
      <c r="AV85" s="306"/>
      <c r="AW85" s="306"/>
      <c r="AX85" s="306"/>
      <c r="AY85" s="306"/>
      <c r="AZ85" s="306"/>
      <c r="BA85" s="306"/>
      <c r="BB85" s="306"/>
      <c r="BC85" s="306"/>
      <c r="BD85" s="306"/>
      <c r="BE85" s="306"/>
      <c r="BF85" s="306"/>
      <c r="BG85" s="306"/>
      <c r="BH85" s="306"/>
    </row>
    <row r="86" spans="1:60">
      <c r="A86" s="89" t="s">
        <v>247</v>
      </c>
      <c r="B86" s="134"/>
      <c r="C86" s="449"/>
      <c r="D86" s="449"/>
      <c r="E86" s="449"/>
      <c r="F86" s="449"/>
      <c r="G86" s="449"/>
      <c r="H86" s="449"/>
      <c r="I86" s="449"/>
      <c r="J86" s="449"/>
      <c r="K86" s="449"/>
      <c r="L86" s="449"/>
      <c r="M86" s="449"/>
      <c r="N86" s="449"/>
      <c r="O86" s="449"/>
      <c r="P86" s="449"/>
      <c r="Q86" s="330"/>
      <c r="R86" s="329"/>
      <c r="S86" s="329"/>
      <c r="T86" s="329"/>
      <c r="U86" s="329"/>
      <c r="V86" s="329"/>
      <c r="W86" s="329"/>
      <c r="X86" s="329"/>
      <c r="Y86" s="329"/>
      <c r="Z86" s="329"/>
      <c r="AA86" s="329"/>
      <c r="AB86" s="329"/>
      <c r="AC86" s="329"/>
      <c r="AD86" s="329"/>
      <c r="AE86" s="329"/>
      <c r="AF86" s="313"/>
      <c r="AG86" s="313"/>
      <c r="AH86" s="306"/>
      <c r="AI86" s="306"/>
      <c r="AJ86" s="306"/>
      <c r="AK86" s="306"/>
      <c r="AL86" s="306"/>
      <c r="AM86" s="306"/>
      <c r="AN86" s="306"/>
      <c r="AO86" s="306"/>
      <c r="AP86" s="306"/>
      <c r="AQ86" s="306"/>
      <c r="AR86" s="306"/>
      <c r="AS86" s="306"/>
      <c r="AT86" s="306"/>
      <c r="AU86" s="306"/>
      <c r="AV86" s="306"/>
      <c r="AW86" s="306"/>
      <c r="AX86" s="306"/>
      <c r="AY86" s="306"/>
      <c r="AZ86" s="306"/>
      <c r="BA86" s="306"/>
      <c r="BB86" s="306"/>
      <c r="BC86" s="306"/>
      <c r="BD86" s="306"/>
      <c r="BE86" s="306"/>
      <c r="BF86" s="306"/>
      <c r="BG86" s="306"/>
      <c r="BH86" s="306"/>
    </row>
    <row r="87" spans="1:60">
      <c r="A87" s="89" t="s">
        <v>246</v>
      </c>
      <c r="B87" s="134"/>
      <c r="C87" s="449"/>
      <c r="D87" s="449"/>
      <c r="E87" s="449"/>
      <c r="F87" s="449"/>
      <c r="G87" s="449"/>
      <c r="H87" s="449"/>
      <c r="I87" s="449"/>
      <c r="J87" s="449"/>
      <c r="K87" s="449"/>
      <c r="L87" s="449"/>
      <c r="M87" s="449"/>
      <c r="N87" s="449"/>
      <c r="O87" s="449"/>
      <c r="P87" s="449"/>
      <c r="Q87" s="330"/>
      <c r="R87" s="329"/>
      <c r="S87" s="329"/>
      <c r="T87" s="329"/>
      <c r="U87" s="329"/>
      <c r="V87" s="329"/>
      <c r="W87" s="329"/>
      <c r="X87" s="329"/>
      <c r="Y87" s="329"/>
      <c r="Z87" s="329"/>
      <c r="AA87" s="329"/>
      <c r="AB87" s="329"/>
      <c r="AC87" s="329"/>
      <c r="AD87" s="329"/>
      <c r="AE87" s="329"/>
      <c r="AF87" s="313"/>
      <c r="AG87" s="313"/>
      <c r="AH87" s="306"/>
      <c r="AI87" s="306"/>
      <c r="AJ87" s="306"/>
      <c r="AK87" s="306"/>
      <c r="AL87" s="306"/>
      <c r="AM87" s="306"/>
      <c r="AN87" s="306"/>
      <c r="AO87" s="306"/>
      <c r="AP87" s="306"/>
      <c r="AQ87" s="306"/>
      <c r="AR87" s="306"/>
      <c r="AS87" s="306"/>
      <c r="AT87" s="306"/>
      <c r="AU87" s="306"/>
      <c r="AV87" s="306"/>
      <c r="AW87" s="306"/>
      <c r="AX87" s="306"/>
      <c r="AY87" s="306"/>
      <c r="AZ87" s="306"/>
      <c r="BA87" s="306"/>
      <c r="BB87" s="306"/>
      <c r="BC87" s="306"/>
      <c r="BD87" s="306"/>
      <c r="BE87" s="306"/>
      <c r="BF87" s="306"/>
      <c r="BG87" s="306"/>
      <c r="BH87" s="306"/>
    </row>
    <row r="88" spans="1:60">
      <c r="A88" s="450" t="s">
        <v>578</v>
      </c>
      <c r="B88" s="451"/>
      <c r="C88" s="451"/>
      <c r="D88" s="451"/>
      <c r="E88" s="451"/>
      <c r="F88" s="451"/>
      <c r="G88" s="451"/>
      <c r="H88" s="451"/>
      <c r="I88" s="451"/>
      <c r="J88" s="451"/>
      <c r="K88" s="451"/>
      <c r="L88" s="451"/>
      <c r="M88" s="451"/>
      <c r="N88" s="451"/>
      <c r="O88" s="451"/>
      <c r="P88" s="452"/>
      <c r="Q88" s="330"/>
      <c r="R88" s="329"/>
      <c r="S88" s="329"/>
      <c r="T88" s="329"/>
      <c r="U88" s="329"/>
      <c r="V88" s="329"/>
      <c r="W88" s="329"/>
      <c r="X88" s="329"/>
      <c r="Y88" s="329"/>
      <c r="Z88" s="329"/>
      <c r="AA88" s="329"/>
      <c r="AB88" s="329"/>
      <c r="AC88" s="329"/>
      <c r="AD88" s="329"/>
      <c r="AE88" s="329"/>
      <c r="AF88" s="313"/>
      <c r="AG88" s="313"/>
      <c r="AH88" s="306"/>
      <c r="AI88" s="306"/>
      <c r="AJ88" s="306"/>
      <c r="AK88" s="306"/>
      <c r="AL88" s="306"/>
      <c r="AM88" s="306"/>
      <c r="AN88" s="306"/>
      <c r="AO88" s="306"/>
      <c r="AP88" s="306"/>
      <c r="AQ88" s="306"/>
      <c r="AR88" s="306"/>
      <c r="AS88" s="306"/>
      <c r="AT88" s="306"/>
      <c r="AU88" s="306"/>
      <c r="AV88" s="306"/>
      <c r="AW88" s="306"/>
      <c r="AX88" s="306"/>
      <c r="AY88" s="306"/>
      <c r="AZ88" s="306"/>
      <c r="BA88" s="306"/>
      <c r="BB88" s="306"/>
      <c r="BC88" s="306"/>
      <c r="BD88" s="306"/>
      <c r="BE88" s="306"/>
      <c r="BF88" s="306"/>
      <c r="BG88" s="306"/>
      <c r="BH88" s="306"/>
    </row>
    <row r="89" spans="1:60">
      <c r="A89" s="95" t="s">
        <v>571</v>
      </c>
      <c r="B89" s="134"/>
      <c r="C89" s="449"/>
      <c r="D89" s="449"/>
      <c r="E89" s="449"/>
      <c r="F89" s="449"/>
      <c r="G89" s="449"/>
      <c r="H89" s="449"/>
      <c r="I89" s="449"/>
      <c r="J89" s="449"/>
      <c r="K89" s="449"/>
      <c r="L89" s="449"/>
      <c r="M89" s="449"/>
      <c r="N89" s="449"/>
      <c r="O89" s="449"/>
      <c r="P89" s="449"/>
      <c r="Q89" s="330"/>
      <c r="R89" s="329"/>
      <c r="S89" s="329"/>
      <c r="T89" s="329"/>
      <c r="U89" s="329"/>
      <c r="V89" s="329"/>
      <c r="W89" s="329"/>
      <c r="X89" s="329"/>
      <c r="Y89" s="329"/>
      <c r="Z89" s="329"/>
      <c r="AA89" s="329"/>
      <c r="AB89" s="329"/>
      <c r="AC89" s="329"/>
      <c r="AD89" s="329"/>
      <c r="AE89" s="329"/>
      <c r="AF89" s="313"/>
      <c r="AG89" s="313"/>
      <c r="AH89" s="306"/>
      <c r="AI89" s="306"/>
      <c r="AJ89" s="306"/>
      <c r="AK89" s="306"/>
      <c r="AL89" s="306"/>
      <c r="AM89" s="306"/>
      <c r="AN89" s="306"/>
      <c r="AO89" s="306"/>
      <c r="AP89" s="306"/>
      <c r="AQ89" s="306"/>
      <c r="AR89" s="306"/>
      <c r="AS89" s="306"/>
      <c r="AT89" s="306"/>
      <c r="AU89" s="306"/>
      <c r="AV89" s="306"/>
      <c r="AW89" s="306"/>
      <c r="AX89" s="306"/>
      <c r="AY89" s="306"/>
      <c r="AZ89" s="306"/>
      <c r="BA89" s="306"/>
      <c r="BB89" s="306"/>
      <c r="BC89" s="306"/>
      <c r="BD89" s="306"/>
      <c r="BE89" s="306"/>
      <c r="BF89" s="306"/>
      <c r="BG89" s="306"/>
      <c r="BH89" s="306"/>
    </row>
    <row r="90" spans="1:60">
      <c r="A90" s="95" t="s">
        <v>572</v>
      </c>
      <c r="B90" s="134"/>
      <c r="C90" s="449"/>
      <c r="D90" s="449"/>
      <c r="E90" s="449"/>
      <c r="F90" s="449"/>
      <c r="G90" s="449"/>
      <c r="H90" s="449"/>
      <c r="I90" s="449"/>
      <c r="J90" s="449"/>
      <c r="K90" s="449"/>
      <c r="L90" s="449"/>
      <c r="M90" s="449"/>
      <c r="N90" s="449"/>
      <c r="O90" s="449"/>
      <c r="P90" s="449"/>
      <c r="Q90" s="330"/>
      <c r="R90" s="329"/>
      <c r="S90" s="329"/>
      <c r="T90" s="329"/>
      <c r="U90" s="329"/>
      <c r="V90" s="329"/>
      <c r="W90" s="329"/>
      <c r="X90" s="329"/>
      <c r="Y90" s="329"/>
      <c r="Z90" s="329"/>
      <c r="AA90" s="329"/>
      <c r="AB90" s="329"/>
      <c r="AC90" s="329"/>
      <c r="AD90" s="329"/>
      <c r="AE90" s="329"/>
      <c r="AF90" s="313"/>
      <c r="AG90" s="313"/>
      <c r="AH90" s="306"/>
      <c r="AI90" s="306"/>
      <c r="AJ90" s="306"/>
      <c r="AK90" s="306"/>
      <c r="AL90" s="306"/>
      <c r="AM90" s="306"/>
      <c r="AN90" s="306"/>
      <c r="AO90" s="306"/>
      <c r="AP90" s="306"/>
      <c r="AQ90" s="306"/>
      <c r="AR90" s="306"/>
      <c r="AS90" s="306"/>
      <c r="AT90" s="306"/>
      <c r="AU90" s="306"/>
      <c r="AV90" s="306"/>
      <c r="AW90" s="306"/>
      <c r="AX90" s="306"/>
      <c r="AY90" s="306"/>
      <c r="AZ90" s="306"/>
      <c r="BA90" s="306"/>
      <c r="BB90" s="306"/>
      <c r="BC90" s="306"/>
      <c r="BD90" s="306"/>
      <c r="BE90" s="306"/>
      <c r="BF90" s="306"/>
      <c r="BG90" s="306"/>
      <c r="BH90" s="306"/>
    </row>
    <row r="91" spans="1:60">
      <c r="A91" s="95" t="s">
        <v>574</v>
      </c>
      <c r="B91" s="134"/>
      <c r="C91" s="449"/>
      <c r="D91" s="449"/>
      <c r="E91" s="449"/>
      <c r="F91" s="449"/>
      <c r="G91" s="449"/>
      <c r="H91" s="449"/>
      <c r="I91" s="449"/>
      <c r="J91" s="449"/>
      <c r="K91" s="449"/>
      <c r="L91" s="449"/>
      <c r="M91" s="449"/>
      <c r="N91" s="449"/>
      <c r="O91" s="449"/>
      <c r="P91" s="449"/>
      <c r="Q91" s="330"/>
      <c r="R91" s="329"/>
      <c r="S91" s="329"/>
      <c r="T91" s="329"/>
      <c r="U91" s="329"/>
      <c r="V91" s="329"/>
      <c r="W91" s="329"/>
      <c r="X91" s="329"/>
      <c r="Y91" s="329"/>
      <c r="Z91" s="329"/>
      <c r="AA91" s="329"/>
      <c r="AB91" s="329"/>
      <c r="AC91" s="329"/>
      <c r="AD91" s="329"/>
      <c r="AE91" s="329"/>
      <c r="AF91" s="313"/>
      <c r="AG91" s="313"/>
      <c r="AH91" s="306"/>
      <c r="AI91" s="306"/>
      <c r="AJ91" s="306"/>
      <c r="AK91" s="306"/>
      <c r="AL91" s="306"/>
      <c r="AM91" s="306"/>
      <c r="AN91" s="306"/>
      <c r="AO91" s="306"/>
      <c r="AP91" s="306"/>
      <c r="AQ91" s="306"/>
      <c r="AR91" s="306"/>
      <c r="AS91" s="306"/>
      <c r="AT91" s="306"/>
      <c r="AU91" s="306"/>
      <c r="AV91" s="306"/>
      <c r="AW91" s="306"/>
      <c r="AX91" s="306"/>
      <c r="AY91" s="306"/>
      <c r="AZ91" s="306"/>
      <c r="BA91" s="306"/>
      <c r="BB91" s="306"/>
      <c r="BC91" s="306"/>
      <c r="BD91" s="306"/>
      <c r="BE91" s="306"/>
      <c r="BF91" s="306"/>
      <c r="BG91" s="306"/>
      <c r="BH91" s="306"/>
    </row>
    <row r="92" spans="1:60">
      <c r="A92" s="95" t="s">
        <v>573</v>
      </c>
      <c r="B92" s="134"/>
      <c r="C92" s="449"/>
      <c r="D92" s="449"/>
      <c r="E92" s="449"/>
      <c r="F92" s="449"/>
      <c r="G92" s="449"/>
      <c r="H92" s="449"/>
      <c r="I92" s="449"/>
      <c r="J92" s="449"/>
      <c r="K92" s="449"/>
      <c r="L92" s="449"/>
      <c r="M92" s="449"/>
      <c r="N92" s="449"/>
      <c r="O92" s="449"/>
      <c r="P92" s="449"/>
      <c r="Q92" s="330"/>
      <c r="R92" s="329"/>
      <c r="S92" s="329"/>
      <c r="T92" s="329"/>
      <c r="U92" s="329"/>
      <c r="V92" s="329"/>
      <c r="W92" s="329"/>
      <c r="X92" s="329"/>
      <c r="Y92" s="329"/>
      <c r="Z92" s="329"/>
      <c r="AA92" s="329"/>
      <c r="AB92" s="329"/>
      <c r="AC92" s="329"/>
      <c r="AD92" s="329"/>
      <c r="AE92" s="329"/>
      <c r="AF92" s="313"/>
      <c r="AG92" s="313"/>
      <c r="AH92" s="306"/>
      <c r="AI92" s="306"/>
      <c r="AJ92" s="306"/>
      <c r="AK92" s="306"/>
      <c r="AL92" s="306"/>
      <c r="AM92" s="306"/>
      <c r="AN92" s="306"/>
      <c r="AO92" s="306"/>
      <c r="AP92" s="306"/>
      <c r="AQ92" s="306"/>
      <c r="AR92" s="306"/>
      <c r="AS92" s="306"/>
      <c r="AT92" s="306"/>
      <c r="AU92" s="306"/>
      <c r="AV92" s="306"/>
      <c r="AW92" s="306"/>
      <c r="AX92" s="306"/>
      <c r="AY92" s="306"/>
      <c r="AZ92" s="306"/>
      <c r="BA92" s="306"/>
      <c r="BB92" s="306"/>
      <c r="BC92" s="306"/>
      <c r="BD92" s="306"/>
      <c r="BE92" s="306"/>
      <c r="BF92" s="306"/>
      <c r="BG92" s="306"/>
      <c r="BH92" s="306"/>
    </row>
    <row r="93" spans="1:60">
      <c r="A93" s="95" t="s">
        <v>569</v>
      </c>
      <c r="C93" s="449"/>
      <c r="D93" s="449"/>
      <c r="E93" s="449"/>
      <c r="F93" s="449"/>
      <c r="G93" s="449"/>
      <c r="H93" s="449"/>
      <c r="I93" s="449"/>
      <c r="J93" s="449"/>
      <c r="K93" s="449"/>
      <c r="L93" s="449"/>
      <c r="M93" s="449"/>
      <c r="N93" s="449"/>
      <c r="O93" s="449"/>
      <c r="P93" s="449"/>
      <c r="Q93" s="330"/>
      <c r="R93" s="329"/>
      <c r="S93" s="329"/>
      <c r="T93" s="329"/>
      <c r="U93" s="329"/>
      <c r="V93" s="329"/>
      <c r="W93" s="329"/>
      <c r="X93" s="329"/>
      <c r="Y93" s="329"/>
      <c r="Z93" s="329"/>
      <c r="AA93" s="329"/>
      <c r="AB93" s="329"/>
      <c r="AC93" s="329"/>
      <c r="AD93" s="329"/>
      <c r="AE93" s="329"/>
      <c r="AF93" s="313"/>
      <c r="AG93" s="313"/>
      <c r="AH93" s="306"/>
      <c r="AI93" s="306"/>
      <c r="AJ93" s="306"/>
      <c r="AK93" s="306"/>
      <c r="AL93" s="306"/>
      <c r="AM93" s="306"/>
      <c r="AN93" s="306"/>
      <c r="AO93" s="306"/>
      <c r="AP93" s="306"/>
      <c r="AQ93" s="306"/>
      <c r="AR93" s="306"/>
      <c r="AS93" s="306"/>
      <c r="AT93" s="306"/>
      <c r="AU93" s="306"/>
      <c r="AV93" s="306"/>
      <c r="AW93" s="306"/>
      <c r="AX93" s="306"/>
      <c r="AY93" s="306"/>
      <c r="AZ93" s="306"/>
      <c r="BA93" s="306"/>
      <c r="BB93" s="306"/>
      <c r="BC93" s="306"/>
      <c r="BD93" s="306"/>
      <c r="BE93" s="306"/>
      <c r="BF93" s="306"/>
      <c r="BG93" s="306"/>
      <c r="BH93" s="306"/>
    </row>
    <row r="94" spans="1:60">
      <c r="A94" s="95" t="s">
        <v>570</v>
      </c>
      <c r="B94" s="134"/>
      <c r="C94" s="449"/>
      <c r="D94" s="449"/>
      <c r="E94" s="449"/>
      <c r="F94" s="449"/>
      <c r="G94" s="449"/>
      <c r="H94" s="449"/>
      <c r="I94" s="449"/>
      <c r="J94" s="449"/>
      <c r="K94" s="449"/>
      <c r="L94" s="449"/>
      <c r="M94" s="449"/>
      <c r="N94" s="449"/>
      <c r="O94" s="449"/>
      <c r="P94" s="449"/>
      <c r="Q94" s="330"/>
      <c r="R94" s="329"/>
      <c r="S94" s="329"/>
      <c r="T94" s="329"/>
      <c r="U94" s="329"/>
      <c r="V94" s="329"/>
      <c r="W94" s="329"/>
      <c r="X94" s="329"/>
      <c r="Y94" s="329"/>
      <c r="Z94" s="329"/>
      <c r="AA94" s="329"/>
      <c r="AB94" s="329"/>
      <c r="AC94" s="329"/>
      <c r="AD94" s="329"/>
      <c r="AE94" s="329"/>
      <c r="AF94" s="313"/>
      <c r="AG94" s="313"/>
      <c r="AH94" s="306"/>
      <c r="AI94" s="306"/>
      <c r="AJ94" s="306"/>
      <c r="AK94" s="306"/>
      <c r="AL94" s="306"/>
      <c r="AM94" s="306"/>
      <c r="AN94" s="306"/>
      <c r="AO94" s="306"/>
      <c r="AP94" s="306"/>
      <c r="AQ94" s="306"/>
      <c r="AR94" s="306"/>
      <c r="AS94" s="306"/>
      <c r="AT94" s="306"/>
      <c r="AU94" s="306"/>
      <c r="AV94" s="306"/>
      <c r="AW94" s="306"/>
      <c r="AX94" s="306"/>
      <c r="AY94" s="306"/>
      <c r="AZ94" s="306"/>
      <c r="BA94" s="306"/>
      <c r="BB94" s="306"/>
      <c r="BC94" s="306"/>
      <c r="BD94" s="306"/>
      <c r="BE94" s="306"/>
      <c r="BF94" s="306"/>
      <c r="BG94" s="306"/>
      <c r="BH94" s="306"/>
    </row>
    <row r="95" spans="1:60">
      <c r="A95" s="450" t="s">
        <v>579</v>
      </c>
      <c r="B95" s="451"/>
      <c r="C95" s="451"/>
      <c r="D95" s="451"/>
      <c r="E95" s="451"/>
      <c r="F95" s="451"/>
      <c r="G95" s="451"/>
      <c r="H95" s="451"/>
      <c r="I95" s="451"/>
      <c r="J95" s="451"/>
      <c r="K95" s="451"/>
      <c r="L95" s="451"/>
      <c r="M95" s="451"/>
      <c r="N95" s="451"/>
      <c r="O95" s="451"/>
      <c r="P95" s="452"/>
      <c r="Q95" s="330"/>
      <c r="R95" s="329"/>
      <c r="S95" s="329"/>
      <c r="T95" s="329"/>
      <c r="U95" s="329"/>
      <c r="V95" s="329"/>
      <c r="W95" s="329"/>
      <c r="X95" s="329"/>
      <c r="Y95" s="329"/>
      <c r="Z95" s="329"/>
      <c r="AA95" s="329"/>
      <c r="AB95" s="329"/>
      <c r="AC95" s="329"/>
      <c r="AD95" s="329"/>
      <c r="AE95" s="329"/>
      <c r="AF95" s="313"/>
      <c r="AG95" s="313"/>
      <c r="AH95" s="306"/>
      <c r="AI95" s="306"/>
      <c r="AJ95" s="306"/>
      <c r="AK95" s="306"/>
      <c r="AL95" s="306"/>
      <c r="AM95" s="306"/>
      <c r="AN95" s="306"/>
      <c r="AO95" s="306"/>
      <c r="AP95" s="306"/>
      <c r="AQ95" s="306"/>
      <c r="AR95" s="306"/>
      <c r="AS95" s="306"/>
      <c r="AT95" s="306"/>
      <c r="AU95" s="306"/>
      <c r="AV95" s="306"/>
      <c r="AW95" s="306"/>
      <c r="AX95" s="306"/>
      <c r="AY95" s="306"/>
      <c r="AZ95" s="306"/>
      <c r="BA95" s="306"/>
      <c r="BB95" s="306"/>
      <c r="BC95" s="306"/>
      <c r="BD95" s="306"/>
      <c r="BE95" s="306"/>
      <c r="BF95" s="306"/>
      <c r="BG95" s="306"/>
      <c r="BH95" s="306"/>
    </row>
    <row r="96" spans="1:60">
      <c r="A96" s="89" t="s">
        <v>239</v>
      </c>
      <c r="B96" s="134"/>
      <c r="C96" s="449"/>
      <c r="D96" s="449"/>
      <c r="E96" s="449"/>
      <c r="F96" s="449"/>
      <c r="G96" s="449"/>
      <c r="H96" s="449"/>
      <c r="I96" s="449"/>
      <c r="J96" s="449"/>
      <c r="K96" s="449"/>
      <c r="L96" s="449"/>
      <c r="M96" s="449"/>
      <c r="N96" s="449"/>
      <c r="O96" s="449"/>
      <c r="P96" s="449"/>
      <c r="Q96" s="330"/>
      <c r="R96" s="329"/>
      <c r="S96" s="329"/>
      <c r="T96" s="329"/>
      <c r="U96" s="329"/>
      <c r="V96" s="329"/>
      <c r="W96" s="329"/>
      <c r="X96" s="329"/>
      <c r="Y96" s="329"/>
      <c r="Z96" s="329"/>
      <c r="AA96" s="329"/>
      <c r="AB96" s="329"/>
      <c r="AC96" s="329"/>
      <c r="AD96" s="329"/>
      <c r="AE96" s="329"/>
      <c r="AF96" s="313"/>
      <c r="AG96" s="313"/>
      <c r="AH96" s="306"/>
      <c r="AI96" s="306"/>
      <c r="AJ96" s="306"/>
      <c r="AK96" s="306"/>
      <c r="AL96" s="306"/>
      <c r="AM96" s="306"/>
      <c r="AN96" s="306"/>
      <c r="AO96" s="306"/>
      <c r="AP96" s="306"/>
      <c r="AQ96" s="306"/>
      <c r="AR96" s="306"/>
      <c r="AS96" s="306"/>
      <c r="AT96" s="306"/>
      <c r="AU96" s="306"/>
      <c r="AV96" s="306"/>
      <c r="AW96" s="306"/>
      <c r="AX96" s="306"/>
      <c r="AY96" s="306"/>
      <c r="AZ96" s="306"/>
      <c r="BA96" s="306"/>
      <c r="BB96" s="306"/>
      <c r="BC96" s="306"/>
      <c r="BD96" s="306"/>
      <c r="BE96" s="306"/>
      <c r="BF96" s="306"/>
      <c r="BG96" s="306"/>
      <c r="BH96" s="306"/>
    </row>
    <row r="97" spans="1:130">
      <c r="A97" s="95" t="s">
        <v>580</v>
      </c>
      <c r="B97" s="134"/>
      <c r="C97" s="316"/>
      <c r="D97" s="316"/>
      <c r="E97" s="316"/>
      <c r="F97" s="316"/>
      <c r="G97" s="316"/>
      <c r="H97" s="316"/>
      <c r="I97" s="316"/>
      <c r="J97" s="316"/>
      <c r="K97" s="316"/>
      <c r="L97" s="316"/>
      <c r="M97" s="316"/>
      <c r="N97" s="316"/>
      <c r="O97" s="316"/>
      <c r="P97" s="317"/>
      <c r="Q97" s="330"/>
      <c r="R97" s="329"/>
      <c r="S97" s="329"/>
      <c r="T97" s="329"/>
      <c r="U97" s="329"/>
      <c r="V97" s="329"/>
      <c r="W97" s="329"/>
      <c r="X97" s="329"/>
      <c r="Y97" s="329"/>
      <c r="Z97" s="329"/>
      <c r="AA97" s="329"/>
      <c r="AB97" s="329"/>
      <c r="AC97" s="329"/>
      <c r="AD97" s="329"/>
      <c r="AE97" s="329"/>
      <c r="AF97" s="313"/>
      <c r="AG97" s="313"/>
      <c r="AH97" s="306"/>
      <c r="AI97" s="306"/>
      <c r="AJ97" s="306"/>
      <c r="AK97" s="306"/>
      <c r="AL97" s="306"/>
      <c r="AM97" s="306"/>
      <c r="AN97" s="306"/>
      <c r="AO97" s="306"/>
      <c r="AP97" s="306"/>
      <c r="AQ97" s="306"/>
      <c r="AR97" s="306"/>
      <c r="AS97" s="306"/>
      <c r="AT97" s="306"/>
      <c r="AU97" s="306"/>
      <c r="AV97" s="306"/>
      <c r="AW97" s="306"/>
      <c r="AX97" s="306"/>
      <c r="AY97" s="306"/>
      <c r="AZ97" s="306"/>
      <c r="BA97" s="306"/>
      <c r="BB97" s="306"/>
      <c r="BC97" s="306"/>
      <c r="BD97" s="306"/>
      <c r="BE97" s="306"/>
      <c r="BF97" s="306"/>
      <c r="BG97" s="306"/>
      <c r="BH97" s="306"/>
    </row>
    <row r="98" spans="1:130">
      <c r="A98" s="450" t="s">
        <v>576</v>
      </c>
      <c r="B98" s="451"/>
      <c r="C98" s="451"/>
      <c r="D98" s="451"/>
      <c r="E98" s="451"/>
      <c r="F98" s="451"/>
      <c r="G98" s="451"/>
      <c r="H98" s="451"/>
      <c r="I98" s="451"/>
      <c r="J98" s="451"/>
      <c r="K98" s="451"/>
      <c r="L98" s="451"/>
      <c r="M98" s="451"/>
      <c r="N98" s="451"/>
      <c r="O98" s="451"/>
      <c r="P98" s="452"/>
      <c r="Q98" s="330"/>
      <c r="R98" s="329"/>
      <c r="S98" s="329"/>
      <c r="T98" s="329"/>
      <c r="U98" s="329"/>
      <c r="V98" s="329"/>
      <c r="W98" s="329"/>
      <c r="X98" s="329"/>
      <c r="Y98" s="329"/>
      <c r="Z98" s="329"/>
      <c r="AA98" s="329"/>
      <c r="AB98" s="329"/>
      <c r="AC98" s="329"/>
      <c r="AD98" s="329"/>
      <c r="AE98" s="329"/>
      <c r="AF98" s="313"/>
      <c r="AG98" s="313"/>
      <c r="AH98" s="306"/>
      <c r="AI98" s="306"/>
      <c r="AJ98" s="306"/>
      <c r="AK98" s="306"/>
      <c r="AL98" s="306"/>
      <c r="AM98" s="306"/>
      <c r="AN98" s="306"/>
      <c r="AO98" s="306"/>
      <c r="AP98" s="306"/>
      <c r="AQ98" s="306"/>
      <c r="AR98" s="306"/>
      <c r="AS98" s="306"/>
      <c r="AT98" s="306"/>
      <c r="AU98" s="306"/>
      <c r="AV98" s="306"/>
      <c r="AW98" s="306"/>
      <c r="AX98" s="306"/>
      <c r="AY98" s="306"/>
      <c r="AZ98" s="306"/>
      <c r="BA98" s="306"/>
      <c r="BB98" s="306"/>
      <c r="BC98" s="306"/>
      <c r="BD98" s="306"/>
      <c r="BE98" s="306"/>
      <c r="BF98" s="306"/>
      <c r="BG98" s="306"/>
      <c r="BH98" s="306"/>
    </row>
    <row r="99" spans="1:130">
      <c r="A99" s="95" t="s">
        <v>577</v>
      </c>
      <c r="B99" s="134"/>
      <c r="C99" s="449"/>
      <c r="D99" s="449"/>
      <c r="E99" s="449"/>
      <c r="F99" s="449"/>
      <c r="G99" s="449"/>
      <c r="H99" s="449"/>
      <c r="I99" s="449"/>
      <c r="J99" s="449"/>
      <c r="K99" s="449"/>
      <c r="L99" s="449"/>
      <c r="M99" s="449"/>
      <c r="N99" s="449"/>
      <c r="O99" s="449"/>
      <c r="P99" s="449"/>
      <c r="Q99" s="330"/>
      <c r="R99" s="329"/>
      <c r="S99" s="329"/>
      <c r="T99" s="329"/>
      <c r="U99" s="329"/>
      <c r="V99" s="329"/>
      <c r="W99" s="329"/>
      <c r="X99" s="329"/>
      <c r="Y99" s="329"/>
      <c r="Z99" s="329"/>
      <c r="AA99" s="329"/>
      <c r="AB99" s="329"/>
      <c r="AC99" s="329"/>
      <c r="AD99" s="329"/>
      <c r="AE99" s="329"/>
      <c r="AF99" s="313"/>
      <c r="AG99" s="313"/>
      <c r="AH99" s="306"/>
      <c r="AI99" s="306"/>
      <c r="AJ99" s="306"/>
      <c r="AK99" s="306"/>
      <c r="AL99" s="306"/>
      <c r="AM99" s="306"/>
      <c r="AN99" s="306"/>
      <c r="AO99" s="306"/>
      <c r="AP99" s="306"/>
      <c r="AQ99" s="306"/>
      <c r="AR99" s="306"/>
      <c r="AS99" s="306"/>
      <c r="AT99" s="306"/>
      <c r="AU99" s="306"/>
      <c r="AV99" s="306"/>
      <c r="AW99" s="306"/>
      <c r="AX99" s="306"/>
      <c r="AY99" s="306"/>
      <c r="AZ99" s="306"/>
      <c r="BA99" s="306"/>
      <c r="BB99" s="306"/>
      <c r="BC99" s="306"/>
      <c r="BD99" s="306"/>
      <c r="BE99" s="306"/>
      <c r="BF99" s="306"/>
      <c r="BG99" s="306"/>
      <c r="BH99" s="306"/>
    </row>
    <row r="100" spans="1:130">
      <c r="A100" s="89" t="s">
        <v>241</v>
      </c>
      <c r="B100" s="134"/>
      <c r="C100" s="449"/>
      <c r="D100" s="449"/>
      <c r="E100" s="449"/>
      <c r="F100" s="449"/>
      <c r="G100" s="449"/>
      <c r="H100" s="449"/>
      <c r="I100" s="449"/>
      <c r="J100" s="449"/>
      <c r="K100" s="449"/>
      <c r="L100" s="449"/>
      <c r="M100" s="449"/>
      <c r="N100" s="449"/>
      <c r="O100" s="449"/>
      <c r="P100" s="449"/>
      <c r="Q100" s="330"/>
      <c r="R100" s="329"/>
      <c r="S100" s="329"/>
      <c r="T100" s="329"/>
      <c r="U100" s="329"/>
      <c r="V100" s="329"/>
      <c r="W100" s="329"/>
      <c r="X100" s="329"/>
      <c r="Y100" s="329"/>
      <c r="Z100" s="329"/>
      <c r="AA100" s="329"/>
      <c r="AB100" s="329"/>
      <c r="AC100" s="329"/>
      <c r="AD100" s="329"/>
      <c r="AE100" s="329"/>
      <c r="AF100" s="313"/>
      <c r="AG100" s="313"/>
      <c r="AH100" s="306"/>
      <c r="AI100" s="306"/>
      <c r="AJ100" s="306"/>
      <c r="AK100" s="306"/>
      <c r="AL100" s="306"/>
      <c r="AM100" s="306"/>
      <c r="AN100" s="306"/>
      <c r="AO100" s="306"/>
      <c r="AP100" s="306"/>
      <c r="AQ100" s="306"/>
      <c r="AR100" s="306"/>
      <c r="AS100" s="306"/>
      <c r="AT100" s="306"/>
      <c r="AU100" s="306"/>
      <c r="AV100" s="306"/>
      <c r="AW100" s="306"/>
      <c r="AX100" s="306"/>
      <c r="AY100" s="306"/>
      <c r="AZ100" s="306"/>
      <c r="BA100" s="306"/>
      <c r="BB100" s="306"/>
      <c r="BC100" s="306"/>
      <c r="BD100" s="306"/>
      <c r="BE100" s="306"/>
      <c r="BF100" s="306"/>
      <c r="BG100" s="306"/>
      <c r="BH100" s="306"/>
    </row>
    <row r="101" spans="1:130">
      <c r="A101" s="135"/>
      <c r="B101" s="134"/>
      <c r="C101" s="449"/>
      <c r="D101" s="449"/>
      <c r="E101" s="449"/>
      <c r="F101" s="449"/>
      <c r="G101" s="449"/>
      <c r="H101" s="449"/>
      <c r="I101" s="449"/>
      <c r="J101" s="449"/>
      <c r="K101" s="449"/>
      <c r="L101" s="449"/>
      <c r="M101" s="449"/>
      <c r="N101" s="449"/>
      <c r="O101" s="449"/>
      <c r="P101" s="449"/>
      <c r="Q101" s="330"/>
      <c r="R101" s="329"/>
      <c r="S101" s="329"/>
      <c r="T101" s="329"/>
      <c r="U101" s="329"/>
      <c r="V101" s="329"/>
      <c r="W101" s="329"/>
      <c r="X101" s="329"/>
      <c r="Y101" s="329"/>
      <c r="Z101" s="329"/>
      <c r="AA101" s="329"/>
      <c r="AB101" s="329"/>
      <c r="AC101" s="329"/>
      <c r="AD101" s="329"/>
      <c r="AE101" s="329"/>
      <c r="AF101" s="313"/>
      <c r="AG101" s="313"/>
      <c r="AH101" s="306"/>
      <c r="AI101" s="306"/>
      <c r="AJ101" s="306"/>
      <c r="AK101" s="306"/>
      <c r="AL101" s="306"/>
      <c r="AM101" s="306"/>
      <c r="AN101" s="306"/>
      <c r="AO101" s="306"/>
      <c r="AP101" s="306"/>
      <c r="AQ101" s="306"/>
      <c r="AR101" s="306"/>
      <c r="AS101" s="306"/>
      <c r="AT101" s="306"/>
      <c r="AU101" s="306"/>
      <c r="AV101" s="306"/>
      <c r="AW101" s="306"/>
      <c r="AX101" s="306"/>
      <c r="AY101" s="306"/>
      <c r="AZ101" s="306"/>
      <c r="BA101" s="306"/>
      <c r="BB101" s="306"/>
      <c r="BC101" s="306"/>
      <c r="BD101" s="306"/>
      <c r="BE101" s="306"/>
      <c r="BF101" s="306"/>
      <c r="BG101" s="306"/>
      <c r="BH101" s="306"/>
    </row>
    <row r="102" spans="1:130">
      <c r="A102" s="135"/>
      <c r="B102" s="4"/>
      <c r="C102" s="449"/>
      <c r="D102" s="449"/>
      <c r="E102" s="449"/>
      <c r="F102" s="449"/>
      <c r="G102" s="449"/>
      <c r="H102" s="449"/>
      <c r="I102" s="449"/>
      <c r="J102" s="449"/>
      <c r="K102" s="449"/>
      <c r="L102" s="449"/>
      <c r="M102" s="449"/>
      <c r="N102" s="449"/>
      <c r="O102" s="449"/>
      <c r="P102" s="449"/>
      <c r="Q102" s="330"/>
      <c r="R102" s="329"/>
      <c r="S102" s="329"/>
      <c r="T102" s="329"/>
      <c r="U102" s="329"/>
      <c r="V102" s="329"/>
      <c r="W102" s="329"/>
      <c r="X102" s="329"/>
      <c r="Y102" s="329"/>
      <c r="Z102" s="329"/>
      <c r="AA102" s="329"/>
      <c r="AB102" s="329"/>
      <c r="AC102" s="329"/>
      <c r="AD102" s="329"/>
      <c r="AE102" s="329"/>
      <c r="AF102" s="313"/>
      <c r="AG102" s="313"/>
      <c r="AH102" s="306"/>
      <c r="AI102" s="306"/>
      <c r="AJ102" s="306"/>
      <c r="AK102" s="306"/>
      <c r="AL102" s="306"/>
      <c r="AM102" s="306"/>
      <c r="AN102" s="306"/>
      <c r="AO102" s="306"/>
      <c r="AP102" s="306"/>
      <c r="AQ102" s="306"/>
      <c r="AR102" s="306"/>
      <c r="AS102" s="306"/>
      <c r="AT102" s="306"/>
      <c r="AU102" s="306"/>
      <c r="AV102" s="306"/>
      <c r="AW102" s="306"/>
      <c r="AX102" s="306"/>
      <c r="AY102" s="306"/>
      <c r="AZ102" s="306"/>
      <c r="BA102" s="306"/>
      <c r="BB102" s="306"/>
      <c r="BC102" s="306"/>
      <c r="BD102" s="306"/>
      <c r="BE102" s="306"/>
      <c r="BF102" s="306"/>
      <c r="BG102" s="306"/>
      <c r="BH102" s="306"/>
    </row>
    <row r="103" spans="1:130">
      <c r="A103" s="135"/>
      <c r="B103" s="94"/>
      <c r="C103" s="449"/>
      <c r="D103" s="449"/>
      <c r="E103" s="449"/>
      <c r="F103" s="449"/>
      <c r="G103" s="449"/>
      <c r="H103" s="449"/>
      <c r="I103" s="449"/>
      <c r="J103" s="449"/>
      <c r="K103" s="449"/>
      <c r="L103" s="449"/>
      <c r="M103" s="449"/>
      <c r="N103" s="449"/>
      <c r="O103" s="449"/>
      <c r="P103" s="449"/>
      <c r="Q103" s="330"/>
      <c r="R103" s="329"/>
      <c r="S103" s="329"/>
      <c r="T103" s="329"/>
      <c r="U103" s="329"/>
      <c r="V103" s="329"/>
      <c r="W103" s="329"/>
      <c r="X103" s="329"/>
      <c r="Y103" s="329"/>
      <c r="Z103" s="329"/>
      <c r="AA103" s="329"/>
      <c r="AB103" s="329"/>
      <c r="AC103" s="329"/>
      <c r="AD103" s="329"/>
      <c r="AE103" s="329"/>
      <c r="AF103" s="313"/>
      <c r="AG103" s="313"/>
      <c r="AH103" s="306"/>
      <c r="AI103" s="306"/>
      <c r="AJ103" s="306"/>
      <c r="AK103" s="306"/>
      <c r="AL103" s="306"/>
      <c r="AM103" s="306"/>
      <c r="AN103" s="306"/>
      <c r="AO103" s="306"/>
      <c r="AP103" s="306"/>
      <c r="AQ103" s="306"/>
      <c r="AR103" s="306"/>
      <c r="AS103" s="306"/>
      <c r="AT103" s="306"/>
      <c r="AU103" s="306"/>
      <c r="AV103" s="306"/>
      <c r="AW103" s="306"/>
      <c r="AX103" s="306"/>
      <c r="AY103" s="306"/>
      <c r="AZ103" s="306"/>
      <c r="BA103" s="306"/>
      <c r="BB103" s="306"/>
      <c r="BC103" s="306"/>
      <c r="BD103" s="306"/>
      <c r="BE103" s="306"/>
      <c r="BF103" s="306"/>
      <c r="BG103" s="306"/>
      <c r="BH103" s="306"/>
    </row>
    <row r="104" spans="1:130">
      <c r="A104" s="135"/>
      <c r="B104" s="94"/>
      <c r="C104" s="449"/>
      <c r="D104" s="449"/>
      <c r="E104" s="449"/>
      <c r="F104" s="449"/>
      <c r="G104" s="449"/>
      <c r="H104" s="449"/>
      <c r="I104" s="449"/>
      <c r="J104" s="449"/>
      <c r="K104" s="449"/>
      <c r="L104" s="449"/>
      <c r="M104" s="449"/>
      <c r="N104" s="449"/>
      <c r="O104" s="449"/>
      <c r="P104" s="449"/>
      <c r="Q104" s="330"/>
      <c r="R104" s="329"/>
      <c r="S104" s="329"/>
      <c r="T104" s="329"/>
      <c r="U104" s="329"/>
      <c r="V104" s="329"/>
      <c r="W104" s="329"/>
      <c r="X104" s="329"/>
      <c r="Y104" s="329"/>
      <c r="Z104" s="329"/>
      <c r="AA104" s="329"/>
      <c r="AB104" s="329"/>
      <c r="AC104" s="329"/>
      <c r="AD104" s="329"/>
      <c r="AE104" s="329"/>
      <c r="AF104" s="313"/>
      <c r="AG104" s="313"/>
      <c r="AH104" s="306"/>
      <c r="AI104" s="306"/>
      <c r="AJ104" s="306"/>
      <c r="AK104" s="306"/>
      <c r="AL104" s="306"/>
      <c r="AM104" s="306"/>
      <c r="AN104" s="306"/>
      <c r="AO104" s="306"/>
      <c r="AP104" s="306"/>
      <c r="AQ104" s="306"/>
      <c r="AR104" s="306"/>
      <c r="AS104" s="306"/>
      <c r="AT104" s="306"/>
      <c r="AU104" s="306"/>
      <c r="AV104" s="306"/>
      <c r="AW104" s="306"/>
      <c r="AX104" s="306"/>
      <c r="AY104" s="306"/>
      <c r="AZ104" s="306"/>
      <c r="BA104" s="306"/>
      <c r="BB104" s="306"/>
      <c r="BC104" s="306"/>
      <c r="BD104" s="306"/>
      <c r="BE104" s="306"/>
      <c r="BF104" s="306"/>
      <c r="BG104" s="306"/>
      <c r="BH104" s="306"/>
    </row>
    <row r="105" spans="1:130">
      <c r="A105" s="135"/>
      <c r="B105" s="94"/>
      <c r="C105" s="449"/>
      <c r="D105" s="449"/>
      <c r="E105" s="449"/>
      <c r="F105" s="449"/>
      <c r="G105" s="449"/>
      <c r="H105" s="449"/>
      <c r="I105" s="449"/>
      <c r="J105" s="449"/>
      <c r="K105" s="449"/>
      <c r="L105" s="449"/>
      <c r="M105" s="449"/>
      <c r="N105" s="449"/>
      <c r="O105" s="449"/>
      <c r="P105" s="449"/>
      <c r="Q105" s="330"/>
      <c r="R105" s="329"/>
      <c r="S105" s="329"/>
      <c r="T105" s="329"/>
      <c r="U105" s="329"/>
      <c r="V105" s="329"/>
      <c r="W105" s="329"/>
      <c r="X105" s="329"/>
      <c r="Y105" s="329"/>
      <c r="Z105" s="329"/>
      <c r="AA105" s="329"/>
      <c r="AB105" s="329"/>
      <c r="AC105" s="329"/>
      <c r="AD105" s="329"/>
      <c r="AE105" s="329"/>
      <c r="AF105" s="313"/>
      <c r="AG105" s="313"/>
      <c r="AH105" s="306"/>
      <c r="AI105" s="306"/>
      <c r="AJ105" s="306"/>
      <c r="AK105" s="306"/>
      <c r="AL105" s="306"/>
      <c r="AM105" s="306"/>
      <c r="AN105" s="306"/>
      <c r="AO105" s="306"/>
      <c r="AP105" s="306"/>
      <c r="AQ105" s="306"/>
      <c r="AR105" s="306"/>
      <c r="AS105" s="306"/>
      <c r="AT105" s="306"/>
      <c r="AU105" s="306"/>
      <c r="AV105" s="306"/>
      <c r="AW105" s="306"/>
      <c r="AX105" s="306"/>
      <c r="AY105" s="306"/>
      <c r="AZ105" s="306"/>
      <c r="BA105" s="306"/>
      <c r="BB105" s="306"/>
      <c r="BC105" s="306"/>
      <c r="BD105" s="306"/>
      <c r="BE105" s="306"/>
      <c r="BF105" s="306"/>
      <c r="BG105" s="306"/>
      <c r="BH105" s="306"/>
    </row>
    <row r="106" spans="1:130">
      <c r="A106" s="135"/>
      <c r="B106" s="94"/>
      <c r="C106" s="449"/>
      <c r="D106" s="449"/>
      <c r="E106" s="449"/>
      <c r="F106" s="449"/>
      <c r="G106" s="449"/>
      <c r="H106" s="449"/>
      <c r="I106" s="449"/>
      <c r="J106" s="449"/>
      <c r="K106" s="449"/>
      <c r="L106" s="449"/>
      <c r="M106" s="449"/>
      <c r="N106" s="449"/>
      <c r="O106" s="449"/>
      <c r="P106" s="449"/>
      <c r="Q106" s="330"/>
      <c r="R106" s="329"/>
      <c r="S106" s="329"/>
      <c r="T106" s="329"/>
      <c r="U106" s="329"/>
      <c r="V106" s="329"/>
      <c r="W106" s="329"/>
      <c r="X106" s="329"/>
      <c r="Y106" s="329"/>
      <c r="Z106" s="329"/>
      <c r="AA106" s="329"/>
      <c r="AB106" s="329"/>
      <c r="AC106" s="329"/>
      <c r="AD106" s="329"/>
      <c r="AE106" s="329"/>
      <c r="AF106" s="313"/>
      <c r="AG106" s="313"/>
      <c r="AH106" s="306"/>
      <c r="AI106" s="306"/>
      <c r="AJ106" s="306"/>
      <c r="AK106" s="306"/>
      <c r="AL106" s="306"/>
      <c r="AM106" s="306"/>
      <c r="AN106" s="306"/>
      <c r="AO106" s="306"/>
      <c r="AP106" s="306"/>
      <c r="AQ106" s="306"/>
      <c r="AR106" s="306"/>
      <c r="AS106" s="306"/>
      <c r="AT106" s="306"/>
      <c r="AU106" s="306"/>
      <c r="AV106" s="306"/>
      <c r="AW106" s="306"/>
      <c r="AX106" s="306"/>
      <c r="AY106" s="306"/>
      <c r="AZ106" s="306"/>
      <c r="BA106" s="306"/>
      <c r="BB106" s="306"/>
      <c r="BC106" s="306"/>
      <c r="BD106" s="306"/>
      <c r="BE106" s="306"/>
      <c r="BF106" s="306"/>
      <c r="BG106" s="306"/>
      <c r="BH106" s="306"/>
    </row>
    <row r="107" spans="1:130" ht="60" customHeight="1">
      <c r="A107" s="462" t="s">
        <v>245</v>
      </c>
      <c r="B107" s="463"/>
      <c r="C107" s="378"/>
      <c r="D107" s="378"/>
      <c r="E107" s="378"/>
      <c r="F107" s="378"/>
      <c r="G107" s="378"/>
      <c r="H107" s="378"/>
      <c r="I107" s="378"/>
      <c r="J107" s="378"/>
      <c r="K107" s="378"/>
      <c r="L107" s="378"/>
      <c r="M107" s="378"/>
      <c r="N107" s="378"/>
      <c r="O107" s="378"/>
      <c r="P107" s="378"/>
      <c r="Q107" s="332"/>
      <c r="R107" s="331"/>
      <c r="S107" s="331"/>
      <c r="T107" s="331"/>
      <c r="U107" s="331"/>
      <c r="V107" s="331"/>
      <c r="W107" s="331"/>
      <c r="X107" s="331"/>
      <c r="Y107" s="331"/>
      <c r="Z107" s="331"/>
      <c r="AA107" s="331"/>
      <c r="AB107" s="331"/>
      <c r="AC107" s="331"/>
      <c r="AD107" s="331"/>
      <c r="AE107" s="331"/>
      <c r="AF107" s="314"/>
      <c r="AG107" s="314"/>
      <c r="AH107" s="307"/>
      <c r="AI107" s="307"/>
      <c r="AJ107" s="307"/>
      <c r="AK107" s="307"/>
      <c r="AL107" s="307"/>
      <c r="AM107" s="307"/>
      <c r="AN107" s="307"/>
      <c r="AO107" s="307"/>
      <c r="AP107" s="307"/>
      <c r="AQ107" s="307"/>
      <c r="AR107" s="307"/>
      <c r="AS107" s="307"/>
      <c r="AT107" s="307"/>
      <c r="AU107" s="307"/>
      <c r="AV107" s="307"/>
      <c r="AW107" s="307"/>
      <c r="AX107" s="307"/>
      <c r="AY107" s="307"/>
      <c r="AZ107" s="307"/>
      <c r="BA107" s="307"/>
      <c r="BB107" s="307"/>
      <c r="BC107" s="307"/>
      <c r="BD107" s="307"/>
      <c r="BE107" s="307"/>
      <c r="BF107" s="307"/>
      <c r="BG107" s="307"/>
      <c r="BH107" s="307"/>
    </row>
    <row r="108" spans="1:130" ht="20" customHeight="1">
      <c r="A108" s="123" t="s">
        <v>624</v>
      </c>
      <c r="B108" s="379"/>
      <c r="C108" s="379"/>
      <c r="D108" s="379"/>
      <c r="E108" s="379"/>
      <c r="F108" s="379"/>
      <c r="G108" s="379"/>
      <c r="H108" s="379"/>
      <c r="I108" s="380"/>
      <c r="J108" s="472" t="s">
        <v>585</v>
      </c>
      <c r="K108" s="473"/>
      <c r="L108" s="473"/>
      <c r="M108" s="473"/>
      <c r="N108" s="473"/>
      <c r="O108" s="473"/>
      <c r="P108" s="473"/>
    </row>
    <row r="109" spans="1:130" ht="41" customHeight="1">
      <c r="A109" s="89" t="s">
        <v>249</v>
      </c>
      <c r="B109" s="94"/>
      <c r="C109" s="51"/>
      <c r="D109" s="52"/>
      <c r="E109" s="136">
        <v>0</v>
      </c>
      <c r="F109" s="94"/>
      <c r="G109" s="94"/>
      <c r="H109" s="94"/>
      <c r="I109" s="94"/>
      <c r="J109" s="51"/>
      <c r="K109" s="52"/>
      <c r="L109" s="358">
        <v>0</v>
      </c>
      <c r="M109" s="97"/>
      <c r="N109" s="97"/>
      <c r="O109" s="97"/>
      <c r="P109" s="97"/>
    </row>
    <row r="110" spans="1:130" s="53" customFormat="1" ht="41" customHeight="1">
      <c r="A110" s="89" t="s">
        <v>250</v>
      </c>
      <c r="B110" s="137"/>
      <c r="C110" s="54"/>
      <c r="D110" s="55"/>
      <c r="E110" s="136">
        <v>0</v>
      </c>
      <c r="F110" s="137" t="s">
        <v>253</v>
      </c>
      <c r="G110" s="9"/>
      <c r="H110" s="137" t="s">
        <v>159</v>
      </c>
      <c r="I110" s="138" t="e" cm="1">
        <f t="array" ref="I110">_xlfn.IFS(E110=1,"",E110=2,G110)</f>
        <v>#N/A</v>
      </c>
      <c r="J110" s="54"/>
      <c r="K110" s="55"/>
      <c r="L110" s="358">
        <v>0</v>
      </c>
      <c r="M110" s="359" t="s">
        <v>253</v>
      </c>
      <c r="N110" s="9"/>
      <c r="O110" s="359" t="s">
        <v>159</v>
      </c>
      <c r="P110" s="318"/>
      <c r="Q110" s="334"/>
      <c r="R110" s="335"/>
      <c r="S110" s="335"/>
      <c r="T110" s="335"/>
      <c r="U110" s="335"/>
      <c r="V110" s="335"/>
      <c r="W110" s="335"/>
      <c r="X110" s="335"/>
      <c r="Y110" s="335"/>
      <c r="Z110" s="335"/>
      <c r="AA110" s="335"/>
      <c r="AB110" s="335"/>
      <c r="AC110" s="335"/>
      <c r="AD110" s="335"/>
      <c r="AE110" s="335"/>
      <c r="AF110" s="315"/>
      <c r="AG110" s="315" t="s">
        <v>257</v>
      </c>
      <c r="AH110" s="308"/>
      <c r="AI110" s="308" t="s">
        <v>257</v>
      </c>
      <c r="AJ110" s="308"/>
      <c r="AK110" s="308" t="s">
        <v>257</v>
      </c>
      <c r="AL110" s="308"/>
      <c r="AM110" s="308" t="s">
        <v>258</v>
      </c>
      <c r="AN110" s="308"/>
      <c r="AO110" s="308" t="s">
        <v>257</v>
      </c>
      <c r="AP110" s="308"/>
      <c r="AQ110" s="308" t="s">
        <v>257</v>
      </c>
      <c r="AR110" s="308"/>
      <c r="AS110" s="308" t="s">
        <v>257</v>
      </c>
      <c r="AT110" s="308"/>
      <c r="AU110" s="308" t="s">
        <v>257</v>
      </c>
      <c r="AV110" s="308"/>
      <c r="AW110" s="308" t="s">
        <v>258</v>
      </c>
      <c r="AX110" s="308"/>
      <c r="AY110" s="308" t="s">
        <v>257</v>
      </c>
      <c r="AZ110" s="308"/>
      <c r="BA110" s="308" t="s">
        <v>257</v>
      </c>
      <c r="BB110" s="308"/>
      <c r="BC110" s="308" t="s">
        <v>257</v>
      </c>
      <c r="BD110" s="308"/>
      <c r="BE110" s="308" t="s">
        <v>257</v>
      </c>
      <c r="BF110" s="308"/>
      <c r="BG110" s="308" t="s">
        <v>258</v>
      </c>
      <c r="BH110" s="308"/>
      <c r="BI110" s="301"/>
      <c r="BJ110" s="110"/>
      <c r="BK110" s="110"/>
      <c r="BL110" s="110"/>
      <c r="BM110" s="110"/>
      <c r="BN110" s="110"/>
      <c r="BO110" s="110"/>
      <c r="BP110" s="110"/>
      <c r="BQ110" s="110"/>
      <c r="BR110" s="110"/>
      <c r="BS110" s="110"/>
      <c r="BT110" s="110"/>
      <c r="BU110" s="110"/>
      <c r="BV110" s="110"/>
      <c r="BW110" s="110"/>
      <c r="BX110" s="110"/>
      <c r="BY110" s="110"/>
      <c r="BZ110" s="110"/>
      <c r="CA110" s="110"/>
      <c r="CB110" s="110"/>
      <c r="CC110" s="110"/>
      <c r="CD110" s="110"/>
      <c r="CE110" s="110"/>
      <c r="CF110" s="110"/>
      <c r="CG110" s="110"/>
      <c r="CH110" s="110"/>
      <c r="CI110" s="110"/>
      <c r="CJ110" s="110"/>
      <c r="CK110" s="110"/>
      <c r="CL110" s="110"/>
      <c r="CM110" s="110"/>
      <c r="CN110" s="110"/>
      <c r="CO110" s="110"/>
      <c r="CP110" s="110"/>
      <c r="CQ110" s="110"/>
      <c r="CR110" s="110"/>
      <c r="CS110" s="110"/>
      <c r="CT110" s="110"/>
      <c r="CU110" s="110"/>
      <c r="CV110" s="110"/>
      <c r="CW110" s="110"/>
      <c r="CX110" s="110"/>
      <c r="CY110" s="110"/>
      <c r="CZ110" s="110"/>
      <c r="DA110" s="110"/>
      <c r="DB110" s="110"/>
      <c r="DC110" s="110"/>
      <c r="DD110" s="110"/>
      <c r="DE110" s="110"/>
      <c r="DF110" s="110"/>
      <c r="DG110" s="110"/>
      <c r="DH110" s="110"/>
      <c r="DI110" s="110"/>
      <c r="DJ110" s="110"/>
      <c r="DK110" s="110"/>
      <c r="DL110" s="110"/>
      <c r="DM110" s="110"/>
      <c r="DN110" s="110"/>
      <c r="DO110" s="110"/>
      <c r="DP110" s="110"/>
      <c r="DQ110" s="110"/>
      <c r="DR110" s="110"/>
      <c r="DS110" s="110"/>
      <c r="DT110" s="110"/>
      <c r="DU110" s="110"/>
      <c r="DV110" s="110"/>
      <c r="DW110" s="110"/>
      <c r="DX110" s="110"/>
      <c r="DY110" s="110"/>
      <c r="DZ110" s="110"/>
    </row>
    <row r="111" spans="1:130" ht="41" customHeight="1">
      <c r="A111" s="89" t="s">
        <v>251</v>
      </c>
      <c r="B111" s="94"/>
      <c r="C111" s="49"/>
      <c r="D111" s="50"/>
      <c r="E111" s="136">
        <v>0</v>
      </c>
      <c r="F111" s="94" t="s">
        <v>253</v>
      </c>
      <c r="G111" s="9"/>
      <c r="H111" s="94" t="s">
        <v>159</v>
      </c>
      <c r="I111" s="138" t="e" cm="1">
        <f t="array" ref="I111">_xlfn.IFS(E111=1,"",E111=2,G111)</f>
        <v>#N/A</v>
      </c>
      <c r="J111" s="49"/>
      <c r="K111" s="50"/>
      <c r="L111" s="358">
        <v>0</v>
      </c>
      <c r="M111" s="97" t="s">
        <v>253</v>
      </c>
      <c r="N111" s="9"/>
      <c r="O111" s="97" t="s">
        <v>159</v>
      </c>
      <c r="P111" s="97"/>
    </row>
    <row r="112" spans="1:130" ht="41" customHeight="1">
      <c r="A112" s="89" t="s">
        <v>252</v>
      </c>
      <c r="B112" s="4"/>
      <c r="C112" s="16"/>
      <c r="D112" s="18"/>
      <c r="E112" s="139">
        <v>0</v>
      </c>
      <c r="F112" s="4"/>
      <c r="G112" s="4"/>
      <c r="H112" s="4"/>
      <c r="I112" s="4"/>
      <c r="J112" s="16"/>
      <c r="K112" s="18"/>
      <c r="L112" s="360">
        <v>0</v>
      </c>
      <c r="M112" s="48"/>
      <c r="N112" s="48"/>
      <c r="O112" s="48"/>
      <c r="P112" s="97"/>
    </row>
    <row r="113" spans="1:130" ht="20" customHeight="1">
      <c r="A113" s="123" t="s">
        <v>623</v>
      </c>
      <c r="B113" s="56"/>
      <c r="C113" s="56"/>
      <c r="D113" s="56"/>
      <c r="E113" s="56"/>
      <c r="F113" s="56"/>
      <c r="G113" s="56"/>
      <c r="H113" s="56"/>
      <c r="I113" s="56"/>
      <c r="J113" s="56"/>
      <c r="K113" s="57"/>
      <c r="L113" s="57"/>
      <c r="M113" s="57"/>
      <c r="N113" s="57"/>
      <c r="O113" s="57"/>
      <c r="P113" s="57"/>
    </row>
    <row r="114" spans="1:130">
      <c r="A114" s="140"/>
      <c r="B114" s="22"/>
      <c r="C114" s="35"/>
      <c r="D114" s="22"/>
      <c r="E114" s="22"/>
      <c r="F114" s="22"/>
      <c r="G114" s="22"/>
      <c r="H114" s="22"/>
      <c r="I114" s="36"/>
      <c r="J114" s="4"/>
      <c r="K114" s="136">
        <v>0</v>
      </c>
      <c r="L114" s="141" t="s">
        <v>96</v>
      </c>
      <c r="M114" s="141" t="s">
        <v>97</v>
      </c>
      <c r="N114" s="141" t="s">
        <v>98</v>
      </c>
      <c r="O114" s="141" t="s">
        <v>99</v>
      </c>
      <c r="P114" s="142" t="s">
        <v>100</v>
      </c>
      <c r="Q114" s="336" t="s">
        <v>101</v>
      </c>
      <c r="R114" s="329" t="s">
        <v>95</v>
      </c>
      <c r="S114" s="329" t="s">
        <v>102</v>
      </c>
      <c r="T114" s="329" t="s">
        <v>103</v>
      </c>
      <c r="U114" s="329" t="s">
        <v>104</v>
      </c>
      <c r="V114" s="329" t="s">
        <v>105</v>
      </c>
      <c r="W114" s="329" t="s">
        <v>106</v>
      </c>
      <c r="X114" s="329" t="s">
        <v>107</v>
      </c>
      <c r="Y114" s="325" t="s">
        <v>559</v>
      </c>
      <c r="Z114" s="464" t="str">
        <f>L116&amp;M116&amp;N116&amp;O116&amp;P116&amp;Q116&amp;R116&amp;S116&amp;T116&amp;U116&amp;V116&amp;W116&amp;Y116&amp;X116&amp;CHAR(10)&amp;C118</f>
        <v xml:space="preserve">AFLP
</v>
      </c>
    </row>
    <row r="115" spans="1:130">
      <c r="A115" s="140"/>
      <c r="B115" s="22"/>
      <c r="C115" s="35"/>
      <c r="D115" s="22"/>
      <c r="E115" s="22"/>
      <c r="F115" s="22"/>
      <c r="G115" s="22"/>
      <c r="H115" s="22"/>
      <c r="I115" s="36"/>
      <c r="J115" s="4"/>
      <c r="K115" s="138"/>
      <c r="L115" s="139" t="b">
        <v>0</v>
      </c>
      <c r="M115" s="139" t="b">
        <v>0</v>
      </c>
      <c r="N115" s="139" t="b">
        <v>0</v>
      </c>
      <c r="O115" s="139" t="b">
        <v>0</v>
      </c>
      <c r="P115" s="139" t="b">
        <v>1</v>
      </c>
      <c r="Q115" s="330" t="b">
        <v>0</v>
      </c>
      <c r="R115" s="330" t="b">
        <v>0</v>
      </c>
      <c r="S115" s="330" t="b">
        <v>0</v>
      </c>
      <c r="T115" s="330" t="b">
        <v>0</v>
      </c>
      <c r="U115" s="330" t="b">
        <v>0</v>
      </c>
      <c r="V115" s="330" t="b">
        <v>0</v>
      </c>
      <c r="W115" s="330" t="b">
        <v>0</v>
      </c>
      <c r="X115" s="330" t="b">
        <v>0</v>
      </c>
      <c r="Y115" s="337" t="b">
        <v>0</v>
      </c>
      <c r="Z115" s="464"/>
    </row>
    <row r="116" spans="1:130">
      <c r="A116" s="143"/>
      <c r="B116" s="20"/>
      <c r="C116" s="35"/>
      <c r="D116" s="22"/>
      <c r="E116" s="22"/>
      <c r="F116" s="22"/>
      <c r="G116" s="22"/>
      <c r="H116" s="22"/>
      <c r="I116" s="36"/>
      <c r="J116" s="4"/>
      <c r="K116" s="138"/>
      <c r="L116" s="141" t="str">
        <f>IF(L115=TRUE,L114&amp;CHAR(10),"")</f>
        <v/>
      </c>
      <c r="M116" s="141" t="str">
        <f t="shared" ref="M116:Y116" si="3">IF(M115=TRUE,M114&amp;CHAR(10),"")</f>
        <v/>
      </c>
      <c r="N116" s="141" t="str">
        <f t="shared" si="3"/>
        <v/>
      </c>
      <c r="O116" s="141" t="str">
        <f t="shared" si="3"/>
        <v/>
      </c>
      <c r="P116" s="141" t="str">
        <f t="shared" si="3"/>
        <v xml:space="preserve">AFLP
</v>
      </c>
      <c r="Q116" s="338" t="str">
        <f t="shared" si="3"/>
        <v/>
      </c>
      <c r="R116" s="329" t="str">
        <f t="shared" si="3"/>
        <v/>
      </c>
      <c r="S116" s="329" t="str">
        <f t="shared" si="3"/>
        <v/>
      </c>
      <c r="T116" s="329" t="str">
        <f t="shared" si="3"/>
        <v/>
      </c>
      <c r="U116" s="329" t="str">
        <f t="shared" si="3"/>
        <v/>
      </c>
      <c r="V116" s="329" t="str">
        <f t="shared" si="3"/>
        <v/>
      </c>
      <c r="W116" s="329" t="str">
        <f t="shared" si="3"/>
        <v/>
      </c>
      <c r="X116" s="329" t="str">
        <f t="shared" si="3"/>
        <v/>
      </c>
      <c r="Y116" s="329" t="str">
        <f t="shared" si="3"/>
        <v/>
      </c>
      <c r="Z116" s="464"/>
    </row>
    <row r="117" spans="1:130">
      <c r="A117" s="105"/>
      <c r="B117" s="4"/>
      <c r="C117" s="19"/>
      <c r="D117" s="20"/>
      <c r="E117" s="20"/>
      <c r="F117" s="20"/>
      <c r="G117" s="20"/>
      <c r="H117" s="20"/>
      <c r="I117" s="21"/>
      <c r="J117" s="365" t="s">
        <v>595</v>
      </c>
      <c r="K117" s="366"/>
      <c r="L117" s="366"/>
      <c r="M117" s="366"/>
      <c r="N117" s="366"/>
      <c r="O117" s="366"/>
      <c r="P117" s="366"/>
    </row>
    <row r="118" spans="1:130">
      <c r="A118" s="105"/>
      <c r="B118" s="4"/>
      <c r="C118" s="393"/>
      <c r="D118" s="394"/>
      <c r="E118" s="394"/>
      <c r="F118" s="394"/>
      <c r="G118" s="394"/>
      <c r="H118" s="394"/>
      <c r="I118" s="465"/>
      <c r="J118" s="365" t="s">
        <v>596</v>
      </c>
      <c r="K118" s="366"/>
      <c r="L118" s="366"/>
      <c r="M118" s="366"/>
      <c r="N118" s="366"/>
      <c r="O118" s="366"/>
      <c r="P118" s="366"/>
    </row>
    <row r="119" spans="1:130" s="53" customFormat="1">
      <c r="A119" s="91"/>
      <c r="B119" s="4"/>
      <c r="C119" s="466"/>
      <c r="D119" s="467"/>
      <c r="E119" s="467"/>
      <c r="F119" s="467"/>
      <c r="G119" s="467"/>
      <c r="H119" s="467"/>
      <c r="I119" s="468"/>
      <c r="J119" s="319"/>
      <c r="K119" s="318"/>
      <c r="L119" s="318"/>
      <c r="M119" s="318"/>
      <c r="N119" s="318"/>
      <c r="O119" s="318"/>
      <c r="P119" s="318"/>
      <c r="Q119" s="334"/>
      <c r="R119" s="335"/>
      <c r="S119" s="335"/>
      <c r="T119" s="335"/>
      <c r="U119" s="335"/>
      <c r="V119" s="335"/>
      <c r="W119" s="335"/>
      <c r="X119" s="335"/>
      <c r="Y119" s="335"/>
      <c r="Z119" s="335"/>
      <c r="AA119" s="335"/>
      <c r="AB119" s="335"/>
      <c r="AC119" s="335"/>
      <c r="AD119" s="335"/>
      <c r="AE119" s="335" t="s">
        <v>257</v>
      </c>
      <c r="AF119" s="315"/>
      <c r="AG119" s="315" t="s">
        <v>257</v>
      </c>
      <c r="AH119" s="308"/>
      <c r="AI119" s="308" t="s">
        <v>257</v>
      </c>
      <c r="AJ119" s="308"/>
      <c r="AK119" s="308" t="s">
        <v>257</v>
      </c>
      <c r="AL119" s="308"/>
      <c r="AM119" s="308" t="s">
        <v>258</v>
      </c>
      <c r="AN119" s="308"/>
      <c r="AO119" s="308" t="s">
        <v>257</v>
      </c>
      <c r="AP119" s="308"/>
      <c r="AQ119" s="308" t="s">
        <v>257</v>
      </c>
      <c r="AR119" s="308"/>
      <c r="AS119" s="308" t="s">
        <v>257</v>
      </c>
      <c r="AT119" s="308"/>
      <c r="AU119" s="308" t="s">
        <v>257</v>
      </c>
      <c r="AV119" s="308"/>
      <c r="AW119" s="308" t="s">
        <v>258</v>
      </c>
      <c r="AX119" s="308"/>
      <c r="AY119" s="308" t="s">
        <v>257</v>
      </c>
      <c r="AZ119" s="308"/>
      <c r="BA119" s="308" t="s">
        <v>257</v>
      </c>
      <c r="BB119" s="308"/>
      <c r="BC119" s="308" t="s">
        <v>257</v>
      </c>
      <c r="BD119" s="308"/>
      <c r="BE119" s="308" t="s">
        <v>257</v>
      </c>
      <c r="BF119" s="308"/>
      <c r="BG119" s="308" t="s">
        <v>258</v>
      </c>
      <c r="BH119" s="308"/>
      <c r="BI119" s="301"/>
      <c r="BJ119" s="110"/>
      <c r="BK119" s="110"/>
      <c r="BL119" s="110"/>
      <c r="BM119" s="110"/>
      <c r="BN119" s="110"/>
      <c r="BO119" s="110"/>
      <c r="BP119" s="110"/>
      <c r="BQ119" s="110"/>
      <c r="BR119" s="110"/>
      <c r="BS119" s="110"/>
      <c r="BT119" s="110"/>
      <c r="BU119" s="110"/>
      <c r="BV119" s="110"/>
      <c r="BW119" s="110"/>
      <c r="BX119" s="110"/>
      <c r="BY119" s="110"/>
      <c r="BZ119" s="110"/>
      <c r="CA119" s="110"/>
      <c r="CB119" s="110"/>
      <c r="CC119" s="110"/>
      <c r="CD119" s="110"/>
      <c r="CE119" s="110"/>
      <c r="CF119" s="110"/>
      <c r="CG119" s="110"/>
      <c r="CH119" s="110"/>
      <c r="CI119" s="110"/>
      <c r="CJ119" s="110"/>
      <c r="CK119" s="110"/>
      <c r="CL119" s="110"/>
      <c r="CM119" s="110"/>
      <c r="CN119" s="110"/>
      <c r="CO119" s="110"/>
      <c r="CP119" s="110"/>
      <c r="CQ119" s="110"/>
      <c r="CR119" s="110"/>
      <c r="CS119" s="110"/>
      <c r="CT119" s="110"/>
      <c r="CU119" s="110"/>
      <c r="CV119" s="110"/>
      <c r="CW119" s="110"/>
      <c r="CX119" s="110"/>
      <c r="CY119" s="110"/>
      <c r="CZ119" s="110"/>
      <c r="DA119" s="110"/>
      <c r="DB119" s="110"/>
      <c r="DC119" s="110"/>
      <c r="DD119" s="110"/>
      <c r="DE119" s="110"/>
      <c r="DF119" s="110"/>
      <c r="DG119" s="110"/>
      <c r="DH119" s="110"/>
      <c r="DI119" s="110"/>
      <c r="DJ119" s="110"/>
      <c r="DK119" s="110"/>
      <c r="DL119" s="110"/>
      <c r="DM119" s="110"/>
      <c r="DN119" s="110"/>
      <c r="DO119" s="110"/>
      <c r="DP119" s="110"/>
      <c r="DQ119" s="110"/>
      <c r="DR119" s="110"/>
      <c r="DS119" s="110"/>
      <c r="DT119" s="110"/>
      <c r="DU119" s="110"/>
      <c r="DV119" s="110"/>
      <c r="DW119" s="110"/>
      <c r="DX119" s="110"/>
      <c r="DY119" s="110"/>
      <c r="DZ119" s="110"/>
    </row>
    <row r="120" spans="1:130">
      <c r="A120" s="105"/>
      <c r="B120" s="4"/>
      <c r="C120" s="466"/>
      <c r="D120" s="467"/>
      <c r="E120" s="467"/>
      <c r="F120" s="467"/>
      <c r="G120" s="467"/>
      <c r="H120" s="467"/>
      <c r="I120" s="468"/>
      <c r="J120" s="48"/>
      <c r="K120" s="97"/>
      <c r="L120" s="97"/>
      <c r="M120" s="97"/>
      <c r="N120" s="97"/>
      <c r="O120" s="97"/>
      <c r="P120" s="97"/>
    </row>
    <row r="121" spans="1:130">
      <c r="A121" s="105"/>
      <c r="B121" s="4"/>
      <c r="C121" s="466"/>
      <c r="D121" s="467"/>
      <c r="E121" s="467"/>
      <c r="F121" s="467"/>
      <c r="G121" s="467"/>
      <c r="H121" s="467"/>
      <c r="I121" s="468"/>
      <c r="J121" s="4"/>
      <c r="K121" s="94"/>
      <c r="L121" s="94"/>
      <c r="M121" s="94"/>
      <c r="N121" s="94"/>
      <c r="O121" s="94"/>
      <c r="P121" s="94"/>
    </row>
    <row r="122" spans="1:130" ht="20" customHeight="1">
      <c r="A122" s="123" t="s">
        <v>581</v>
      </c>
      <c r="B122" s="56"/>
      <c r="C122" s="56"/>
      <c r="D122" s="56"/>
      <c r="E122" s="56"/>
      <c r="F122" s="56"/>
      <c r="G122" s="56"/>
      <c r="H122" s="56"/>
      <c r="I122" s="56"/>
      <c r="J122" s="56"/>
      <c r="K122" s="57"/>
      <c r="L122" s="57"/>
      <c r="M122" s="57"/>
      <c r="N122" s="57"/>
      <c r="O122" s="57"/>
      <c r="P122" s="57"/>
    </row>
    <row r="123" spans="1:130" ht="38" customHeight="1">
      <c r="A123" s="361" t="s">
        <v>582</v>
      </c>
      <c r="B123" s="22"/>
      <c r="C123" s="340"/>
      <c r="D123" s="340"/>
      <c r="E123" s="340"/>
      <c r="F123" s="340"/>
      <c r="G123" s="340"/>
      <c r="H123" s="340"/>
      <c r="I123" s="340"/>
      <c r="J123" s="374" t="s">
        <v>612</v>
      </c>
      <c r="K123" s="94"/>
      <c r="L123" s="94"/>
      <c r="M123" s="94"/>
      <c r="N123" s="94"/>
      <c r="O123" s="94"/>
      <c r="P123" s="94"/>
      <c r="Q123" s="337">
        <v>0</v>
      </c>
    </row>
    <row r="124" spans="1:130" ht="38" customHeight="1">
      <c r="A124" s="362" t="s">
        <v>583</v>
      </c>
      <c r="B124" s="22"/>
      <c r="C124" s="340"/>
      <c r="D124" s="340"/>
      <c r="E124" s="340"/>
      <c r="F124" s="340"/>
      <c r="G124" s="340"/>
      <c r="H124" s="340"/>
      <c r="I124" s="340"/>
      <c r="J124" s="374" t="s">
        <v>613</v>
      </c>
      <c r="K124" s="94"/>
      <c r="L124" s="94"/>
      <c r="M124" s="94"/>
      <c r="N124" s="94"/>
      <c r="O124" s="94"/>
      <c r="P124" s="94"/>
      <c r="Q124" s="337">
        <v>0</v>
      </c>
    </row>
    <row r="125" spans="1:130" ht="20" customHeight="1">
      <c r="A125" s="123" t="s">
        <v>625</v>
      </c>
      <c r="B125" s="56"/>
      <c r="C125" s="56"/>
      <c r="D125" s="56"/>
      <c r="E125" s="56"/>
      <c r="F125" s="56"/>
      <c r="G125" s="56"/>
      <c r="H125" s="56"/>
      <c r="I125" s="56"/>
      <c r="J125" s="56"/>
      <c r="K125" s="57"/>
      <c r="L125" s="57"/>
      <c r="M125" s="57"/>
      <c r="N125" s="57"/>
      <c r="O125" s="57"/>
      <c r="P125" s="57"/>
    </row>
    <row r="126" spans="1:130">
      <c r="A126" s="89" t="s">
        <v>259</v>
      </c>
      <c r="B126" s="4" t="s">
        <v>261</v>
      </c>
      <c r="C126" s="94"/>
      <c r="D126" s="94"/>
      <c r="E126" s="469"/>
      <c r="F126" s="470"/>
      <c r="G126" s="470"/>
      <c r="H126" s="470"/>
      <c r="I126" s="471"/>
      <c r="J126" s="94"/>
      <c r="K126" s="138" t="str">
        <f>IF(ISBLANK(E126),"自院",E126)</f>
        <v>自院</v>
      </c>
      <c r="L126" s="94"/>
      <c r="M126" s="94"/>
      <c r="N126" s="94"/>
      <c r="O126" s="94"/>
      <c r="P126" s="94"/>
    </row>
    <row r="127" spans="1:130" ht="21" thickBot="1">
      <c r="A127" s="107" t="s">
        <v>260</v>
      </c>
      <c r="B127" s="144" t="s">
        <v>261</v>
      </c>
      <c r="C127" s="108"/>
      <c r="D127" s="108"/>
      <c r="E127" s="459"/>
      <c r="F127" s="460"/>
      <c r="G127" s="460"/>
      <c r="H127" s="460"/>
      <c r="I127" s="461"/>
      <c r="J127" s="108"/>
      <c r="K127" s="145" t="str">
        <f>IF(ISBLANK(E127),"自院",E127)</f>
        <v>自院</v>
      </c>
      <c r="L127" s="108"/>
      <c r="M127" s="108"/>
      <c r="N127" s="108"/>
      <c r="O127" s="108"/>
      <c r="P127" s="108"/>
    </row>
    <row r="128" spans="1:130" s="110" customFormat="1">
      <c r="Q128" s="333"/>
      <c r="R128" s="325"/>
      <c r="S128" s="325"/>
      <c r="T128" s="325"/>
      <c r="U128" s="325"/>
      <c r="V128" s="325"/>
      <c r="W128" s="325"/>
      <c r="X128" s="325"/>
      <c r="Y128" s="325"/>
      <c r="Z128" s="325"/>
      <c r="AA128" s="325"/>
      <c r="AB128" s="325"/>
      <c r="AC128" s="325"/>
      <c r="AD128" s="325"/>
      <c r="AE128" s="325"/>
      <c r="AF128" s="309"/>
      <c r="AG128" s="309"/>
      <c r="AH128" s="301"/>
      <c r="AI128" s="301"/>
      <c r="AJ128" s="301"/>
      <c r="AK128" s="301"/>
      <c r="AL128" s="301"/>
      <c r="AM128" s="301"/>
      <c r="AN128" s="301"/>
      <c r="AO128" s="301"/>
      <c r="AP128" s="301"/>
      <c r="AQ128" s="301"/>
      <c r="AR128" s="301"/>
      <c r="AS128" s="301"/>
      <c r="AT128" s="301"/>
      <c r="AU128" s="301"/>
      <c r="AV128" s="301"/>
      <c r="AW128" s="301"/>
      <c r="AX128" s="301"/>
      <c r="AY128" s="301"/>
      <c r="AZ128" s="301"/>
      <c r="BA128" s="301"/>
      <c r="BB128" s="301"/>
      <c r="BC128" s="301"/>
      <c r="BD128" s="301"/>
      <c r="BE128" s="301"/>
      <c r="BF128" s="301"/>
      <c r="BG128" s="301"/>
      <c r="BH128" s="301"/>
      <c r="BI128" s="301"/>
    </row>
    <row r="129" spans="17:61" s="110" customFormat="1">
      <c r="Q129" s="333"/>
      <c r="R129" s="325"/>
      <c r="S129" s="325"/>
      <c r="T129" s="325"/>
      <c r="U129" s="325"/>
      <c r="V129" s="325"/>
      <c r="W129" s="325"/>
      <c r="X129" s="325"/>
      <c r="Y129" s="325"/>
      <c r="Z129" s="325"/>
      <c r="AA129" s="325"/>
      <c r="AB129" s="325"/>
      <c r="AC129" s="325"/>
      <c r="AD129" s="325"/>
      <c r="AE129" s="325"/>
      <c r="AF129" s="309"/>
      <c r="AG129" s="309"/>
      <c r="AH129" s="301"/>
      <c r="AI129" s="301"/>
      <c r="AJ129" s="301"/>
      <c r="AK129" s="301"/>
      <c r="AL129" s="301"/>
      <c r="AM129" s="301"/>
      <c r="AN129" s="301"/>
      <c r="AO129" s="301"/>
      <c r="AP129" s="301"/>
      <c r="AQ129" s="301"/>
      <c r="AR129" s="301"/>
      <c r="AS129" s="301"/>
      <c r="AT129" s="301"/>
      <c r="AU129" s="301"/>
      <c r="AV129" s="301"/>
      <c r="AW129" s="301"/>
      <c r="AX129" s="301"/>
      <c r="AY129" s="301"/>
      <c r="AZ129" s="301"/>
      <c r="BA129" s="301"/>
      <c r="BB129" s="301"/>
      <c r="BC129" s="301"/>
      <c r="BD129" s="301"/>
      <c r="BE129" s="301"/>
      <c r="BF129" s="301"/>
      <c r="BG129" s="301"/>
      <c r="BH129" s="301"/>
      <c r="BI129" s="301"/>
    </row>
    <row r="130" spans="17:61" s="110" customFormat="1">
      <c r="Q130" s="333"/>
      <c r="R130" s="325"/>
      <c r="S130" s="325"/>
      <c r="T130" s="325"/>
      <c r="U130" s="325"/>
      <c r="V130" s="325"/>
      <c r="W130" s="325"/>
      <c r="X130" s="325"/>
      <c r="Y130" s="325"/>
      <c r="Z130" s="325"/>
      <c r="AA130" s="325"/>
      <c r="AB130" s="325"/>
      <c r="AC130" s="325"/>
      <c r="AD130" s="325"/>
      <c r="AE130" s="325"/>
      <c r="AF130" s="309"/>
      <c r="AG130" s="309"/>
      <c r="AH130" s="301"/>
      <c r="AI130" s="301"/>
      <c r="AJ130" s="301"/>
      <c r="AK130" s="301"/>
      <c r="AL130" s="301"/>
      <c r="AM130" s="301"/>
      <c r="AN130" s="301"/>
      <c r="AO130" s="301"/>
      <c r="AP130" s="301"/>
      <c r="AQ130" s="301"/>
      <c r="AR130" s="301"/>
      <c r="AS130" s="301"/>
      <c r="AT130" s="301"/>
      <c r="AU130" s="301"/>
      <c r="AV130" s="301"/>
      <c r="AW130" s="301"/>
      <c r="AX130" s="301"/>
      <c r="AY130" s="301"/>
      <c r="AZ130" s="301"/>
      <c r="BA130" s="301"/>
      <c r="BB130" s="301"/>
      <c r="BC130" s="301"/>
      <c r="BD130" s="301"/>
      <c r="BE130" s="301"/>
      <c r="BF130" s="301"/>
      <c r="BG130" s="301"/>
      <c r="BH130" s="301"/>
      <c r="BI130" s="301"/>
    </row>
    <row r="131" spans="17:61" s="110" customFormat="1">
      <c r="Q131" s="333"/>
      <c r="R131" s="325"/>
      <c r="S131" s="325"/>
      <c r="T131" s="325"/>
      <c r="U131" s="325"/>
      <c r="V131" s="325"/>
      <c r="W131" s="325"/>
      <c r="X131" s="325"/>
      <c r="Y131" s="325"/>
      <c r="Z131" s="325"/>
      <c r="AA131" s="325"/>
      <c r="AB131" s="325"/>
      <c r="AC131" s="325"/>
      <c r="AD131" s="325"/>
      <c r="AE131" s="325"/>
      <c r="AF131" s="309"/>
      <c r="AG131" s="309"/>
      <c r="AH131" s="301"/>
      <c r="AI131" s="301"/>
      <c r="AJ131" s="301"/>
      <c r="AK131" s="301"/>
      <c r="AL131" s="301"/>
      <c r="AM131" s="301"/>
      <c r="AN131" s="301"/>
      <c r="AO131" s="301"/>
      <c r="AP131" s="301"/>
      <c r="AQ131" s="301"/>
      <c r="AR131" s="301"/>
      <c r="AS131" s="301"/>
      <c r="AT131" s="301"/>
      <c r="AU131" s="301"/>
      <c r="AV131" s="301"/>
      <c r="AW131" s="301"/>
      <c r="AX131" s="301"/>
      <c r="AY131" s="301"/>
      <c r="AZ131" s="301"/>
      <c r="BA131" s="301"/>
      <c r="BB131" s="301"/>
      <c r="BC131" s="301"/>
      <c r="BD131" s="301"/>
      <c r="BE131" s="301"/>
      <c r="BF131" s="301"/>
      <c r="BG131" s="301"/>
      <c r="BH131" s="301"/>
      <c r="BI131" s="301"/>
    </row>
    <row r="132" spans="17:61" s="110" customFormat="1">
      <c r="Q132" s="333"/>
      <c r="R132" s="325"/>
      <c r="S132" s="325"/>
      <c r="T132" s="325"/>
      <c r="U132" s="325"/>
      <c r="V132" s="325"/>
      <c r="W132" s="325"/>
      <c r="X132" s="325"/>
      <c r="Y132" s="325"/>
      <c r="Z132" s="325"/>
      <c r="AA132" s="325"/>
      <c r="AB132" s="325"/>
      <c r="AC132" s="325"/>
      <c r="AD132" s="325"/>
      <c r="AE132" s="325"/>
      <c r="AF132" s="309"/>
      <c r="AG132" s="309"/>
      <c r="AH132" s="301"/>
      <c r="AI132" s="301"/>
      <c r="AJ132" s="301"/>
      <c r="AK132" s="301"/>
      <c r="AL132" s="301"/>
      <c r="AM132" s="301"/>
      <c r="AN132" s="301"/>
      <c r="AO132" s="301"/>
      <c r="AP132" s="301"/>
      <c r="AQ132" s="301"/>
      <c r="AR132" s="301"/>
      <c r="AS132" s="301"/>
      <c r="AT132" s="301"/>
      <c r="AU132" s="301"/>
      <c r="AV132" s="301"/>
      <c r="AW132" s="301"/>
      <c r="AX132" s="301"/>
      <c r="AY132" s="301"/>
      <c r="AZ132" s="301"/>
      <c r="BA132" s="301"/>
      <c r="BB132" s="301"/>
      <c r="BC132" s="301"/>
      <c r="BD132" s="301"/>
      <c r="BE132" s="301"/>
      <c r="BF132" s="301"/>
      <c r="BG132" s="301"/>
      <c r="BH132" s="301"/>
      <c r="BI132" s="301"/>
    </row>
    <row r="133" spans="17:61" s="110" customFormat="1">
      <c r="Q133" s="333"/>
      <c r="R133" s="325"/>
      <c r="S133" s="325"/>
      <c r="T133" s="325"/>
      <c r="U133" s="325"/>
      <c r="V133" s="325"/>
      <c r="W133" s="325"/>
      <c r="X133" s="325"/>
      <c r="Y133" s="325"/>
      <c r="Z133" s="325"/>
      <c r="AA133" s="325"/>
      <c r="AB133" s="325"/>
      <c r="AC133" s="325"/>
      <c r="AD133" s="325"/>
      <c r="AE133" s="325"/>
      <c r="AF133" s="309"/>
      <c r="AG133" s="309"/>
      <c r="AH133" s="301"/>
      <c r="AI133" s="301"/>
      <c r="AJ133" s="301"/>
      <c r="AK133" s="301"/>
      <c r="AL133" s="301"/>
      <c r="AM133" s="301"/>
      <c r="AN133" s="301"/>
      <c r="AO133" s="301"/>
      <c r="AP133" s="301"/>
      <c r="AQ133" s="301"/>
      <c r="AR133" s="301"/>
      <c r="AS133" s="301"/>
      <c r="AT133" s="301"/>
      <c r="AU133" s="301"/>
      <c r="AV133" s="301"/>
      <c r="AW133" s="301"/>
      <c r="AX133" s="301"/>
      <c r="AY133" s="301"/>
      <c r="AZ133" s="301"/>
      <c r="BA133" s="301"/>
      <c r="BB133" s="301"/>
      <c r="BC133" s="301"/>
      <c r="BD133" s="301"/>
      <c r="BE133" s="301"/>
      <c r="BF133" s="301"/>
      <c r="BG133" s="301"/>
      <c r="BH133" s="301"/>
      <c r="BI133" s="301"/>
    </row>
    <row r="134" spans="17:61" s="110" customFormat="1">
      <c r="Q134" s="333"/>
      <c r="R134" s="325"/>
      <c r="S134" s="325"/>
      <c r="T134" s="325"/>
      <c r="U134" s="325"/>
      <c r="V134" s="325"/>
      <c r="W134" s="325"/>
      <c r="X134" s="325"/>
      <c r="Y134" s="325"/>
      <c r="Z134" s="325"/>
      <c r="AA134" s="325"/>
      <c r="AB134" s="325"/>
      <c r="AC134" s="325"/>
      <c r="AD134" s="325"/>
      <c r="AE134" s="325"/>
      <c r="AF134" s="309"/>
      <c r="AG134" s="309"/>
      <c r="AH134" s="301"/>
      <c r="AI134" s="301"/>
      <c r="AJ134" s="301"/>
      <c r="AK134" s="301"/>
      <c r="AL134" s="301"/>
      <c r="AM134" s="301"/>
      <c r="AN134" s="301"/>
      <c r="AO134" s="301"/>
      <c r="AP134" s="301"/>
      <c r="AQ134" s="301"/>
      <c r="AR134" s="301"/>
      <c r="AS134" s="301"/>
      <c r="AT134" s="301"/>
      <c r="AU134" s="301"/>
      <c r="AV134" s="301"/>
      <c r="AW134" s="301"/>
      <c r="AX134" s="301"/>
      <c r="AY134" s="301"/>
      <c r="AZ134" s="301"/>
      <c r="BA134" s="301"/>
      <c r="BB134" s="301"/>
      <c r="BC134" s="301"/>
      <c r="BD134" s="301"/>
      <c r="BE134" s="301"/>
      <c r="BF134" s="301"/>
      <c r="BG134" s="301"/>
      <c r="BH134" s="301"/>
      <c r="BI134" s="301"/>
    </row>
    <row r="135" spans="17:61" s="110" customFormat="1">
      <c r="Q135" s="333"/>
      <c r="R135" s="325"/>
      <c r="S135" s="325"/>
      <c r="T135" s="325"/>
      <c r="U135" s="325"/>
      <c r="V135" s="325"/>
      <c r="W135" s="325"/>
      <c r="X135" s="325"/>
      <c r="Y135" s="325"/>
      <c r="Z135" s="325"/>
      <c r="AA135" s="325"/>
      <c r="AB135" s="325"/>
      <c r="AC135" s="325"/>
      <c r="AD135" s="325"/>
      <c r="AE135" s="325"/>
      <c r="AF135" s="309"/>
      <c r="AG135" s="309"/>
      <c r="AH135" s="301"/>
      <c r="AI135" s="301"/>
      <c r="AJ135" s="301"/>
      <c r="AK135" s="301"/>
      <c r="AL135" s="301"/>
      <c r="AM135" s="301"/>
      <c r="AN135" s="301"/>
      <c r="AO135" s="301"/>
      <c r="AP135" s="301"/>
      <c r="AQ135" s="301"/>
      <c r="AR135" s="301"/>
      <c r="AS135" s="301"/>
      <c r="AT135" s="301"/>
      <c r="AU135" s="301"/>
      <c r="AV135" s="301"/>
      <c r="AW135" s="301"/>
      <c r="AX135" s="301"/>
      <c r="AY135" s="301"/>
      <c r="AZ135" s="301"/>
      <c r="BA135" s="301"/>
      <c r="BB135" s="301"/>
      <c r="BC135" s="301"/>
      <c r="BD135" s="301"/>
      <c r="BE135" s="301"/>
      <c r="BF135" s="301"/>
      <c r="BG135" s="301"/>
      <c r="BH135" s="301"/>
      <c r="BI135" s="301"/>
    </row>
    <row r="136" spans="17:61" s="110" customFormat="1">
      <c r="Q136" s="333"/>
      <c r="R136" s="325"/>
      <c r="S136" s="325"/>
      <c r="T136" s="325"/>
      <c r="U136" s="325"/>
      <c r="V136" s="325"/>
      <c r="W136" s="325"/>
      <c r="X136" s="325"/>
      <c r="Y136" s="325"/>
      <c r="Z136" s="325"/>
      <c r="AA136" s="325"/>
      <c r="AB136" s="325"/>
      <c r="AC136" s="325"/>
      <c r="AD136" s="325"/>
      <c r="AE136" s="325"/>
      <c r="AF136" s="309"/>
      <c r="AG136" s="309"/>
      <c r="AH136" s="301"/>
      <c r="AI136" s="301"/>
      <c r="AJ136" s="301"/>
      <c r="AK136" s="301"/>
      <c r="AL136" s="301"/>
      <c r="AM136" s="301"/>
      <c r="AN136" s="301"/>
      <c r="AO136" s="301"/>
      <c r="AP136" s="301"/>
      <c r="AQ136" s="301"/>
      <c r="AR136" s="301"/>
      <c r="AS136" s="301"/>
      <c r="AT136" s="301"/>
      <c r="AU136" s="301"/>
      <c r="AV136" s="301"/>
      <c r="AW136" s="301"/>
      <c r="AX136" s="301"/>
      <c r="AY136" s="301"/>
      <c r="AZ136" s="301"/>
      <c r="BA136" s="301"/>
      <c r="BB136" s="301"/>
      <c r="BC136" s="301"/>
      <c r="BD136" s="301"/>
      <c r="BE136" s="301"/>
      <c r="BF136" s="301"/>
      <c r="BG136" s="301"/>
      <c r="BH136" s="301"/>
      <c r="BI136" s="301"/>
    </row>
    <row r="137" spans="17:61" s="110" customFormat="1">
      <c r="Q137" s="333"/>
      <c r="R137" s="325"/>
      <c r="S137" s="325"/>
      <c r="T137" s="325"/>
      <c r="U137" s="325"/>
      <c r="V137" s="325"/>
      <c r="W137" s="325"/>
      <c r="X137" s="325"/>
      <c r="Y137" s="325"/>
      <c r="Z137" s="325"/>
      <c r="AA137" s="325"/>
      <c r="AB137" s="325"/>
      <c r="AC137" s="325"/>
      <c r="AD137" s="325"/>
      <c r="AE137" s="325"/>
      <c r="AF137" s="309"/>
      <c r="AG137" s="309"/>
      <c r="AH137" s="301"/>
      <c r="AI137" s="301"/>
      <c r="AJ137" s="301"/>
      <c r="AK137" s="301"/>
      <c r="AL137" s="301"/>
      <c r="AM137" s="301"/>
      <c r="AN137" s="301"/>
      <c r="AO137" s="301"/>
      <c r="AP137" s="301"/>
      <c r="AQ137" s="301"/>
      <c r="AR137" s="301"/>
      <c r="AS137" s="301"/>
      <c r="AT137" s="301"/>
      <c r="AU137" s="301"/>
      <c r="AV137" s="301"/>
      <c r="AW137" s="301"/>
      <c r="AX137" s="301"/>
      <c r="AY137" s="301"/>
      <c r="AZ137" s="301"/>
      <c r="BA137" s="301"/>
      <c r="BB137" s="301"/>
      <c r="BC137" s="301"/>
      <c r="BD137" s="301"/>
      <c r="BE137" s="301"/>
      <c r="BF137" s="301"/>
      <c r="BG137" s="301"/>
      <c r="BH137" s="301"/>
      <c r="BI137" s="301"/>
    </row>
    <row r="138" spans="17:61" s="110" customFormat="1">
      <c r="Q138" s="333"/>
      <c r="R138" s="325"/>
      <c r="S138" s="325"/>
      <c r="T138" s="325"/>
      <c r="U138" s="325"/>
      <c r="V138" s="325"/>
      <c r="W138" s="325"/>
      <c r="X138" s="325"/>
      <c r="Y138" s="325"/>
      <c r="Z138" s="325"/>
      <c r="AA138" s="325"/>
      <c r="AB138" s="325"/>
      <c r="AC138" s="325"/>
      <c r="AD138" s="325"/>
      <c r="AE138" s="325"/>
      <c r="AF138" s="309"/>
      <c r="AG138" s="309"/>
      <c r="AH138" s="301"/>
      <c r="AI138" s="301"/>
      <c r="AJ138" s="301"/>
      <c r="AK138" s="301"/>
      <c r="AL138" s="301"/>
      <c r="AM138" s="301"/>
      <c r="AN138" s="301"/>
      <c r="AO138" s="301"/>
      <c r="AP138" s="301"/>
      <c r="AQ138" s="301"/>
      <c r="AR138" s="301"/>
      <c r="AS138" s="301"/>
      <c r="AT138" s="301"/>
      <c r="AU138" s="301"/>
      <c r="AV138" s="301"/>
      <c r="AW138" s="301"/>
      <c r="AX138" s="301"/>
      <c r="AY138" s="301"/>
      <c r="AZ138" s="301"/>
      <c r="BA138" s="301"/>
      <c r="BB138" s="301"/>
      <c r="BC138" s="301"/>
      <c r="BD138" s="301"/>
      <c r="BE138" s="301"/>
      <c r="BF138" s="301"/>
      <c r="BG138" s="301"/>
      <c r="BH138" s="301"/>
      <c r="BI138" s="301"/>
    </row>
    <row r="139" spans="17:61" s="110" customFormat="1">
      <c r="Q139" s="333"/>
      <c r="R139" s="325"/>
      <c r="S139" s="325"/>
      <c r="T139" s="325"/>
      <c r="U139" s="325"/>
      <c r="V139" s="325"/>
      <c r="W139" s="325"/>
      <c r="X139" s="325"/>
      <c r="Y139" s="325"/>
      <c r="Z139" s="325"/>
      <c r="AA139" s="325"/>
      <c r="AB139" s="325"/>
      <c r="AC139" s="325"/>
      <c r="AD139" s="325"/>
      <c r="AE139" s="325"/>
      <c r="AF139" s="309"/>
      <c r="AG139" s="309"/>
      <c r="AH139" s="301"/>
      <c r="AI139" s="301"/>
      <c r="AJ139" s="301"/>
      <c r="AK139" s="301"/>
      <c r="AL139" s="301"/>
      <c r="AM139" s="301"/>
      <c r="AN139" s="301"/>
      <c r="AO139" s="301"/>
      <c r="AP139" s="301"/>
      <c r="AQ139" s="301"/>
      <c r="AR139" s="301"/>
      <c r="AS139" s="301"/>
      <c r="AT139" s="301"/>
      <c r="AU139" s="301"/>
      <c r="AV139" s="301"/>
      <c r="AW139" s="301"/>
      <c r="AX139" s="301"/>
      <c r="AY139" s="301"/>
      <c r="AZ139" s="301"/>
      <c r="BA139" s="301"/>
      <c r="BB139" s="301"/>
      <c r="BC139" s="301"/>
      <c r="BD139" s="301"/>
      <c r="BE139" s="301"/>
      <c r="BF139" s="301"/>
      <c r="BG139" s="301"/>
      <c r="BH139" s="301"/>
      <c r="BI139" s="301"/>
    </row>
    <row r="140" spans="17:61" s="110" customFormat="1">
      <c r="Q140" s="333"/>
      <c r="R140" s="325"/>
      <c r="S140" s="325"/>
      <c r="T140" s="325"/>
      <c r="U140" s="325"/>
      <c r="V140" s="325"/>
      <c r="W140" s="325"/>
      <c r="X140" s="325"/>
      <c r="Y140" s="325"/>
      <c r="Z140" s="325"/>
      <c r="AA140" s="325"/>
      <c r="AB140" s="325"/>
      <c r="AC140" s="325"/>
      <c r="AD140" s="325"/>
      <c r="AE140" s="325"/>
      <c r="AF140" s="309"/>
      <c r="AG140" s="309"/>
      <c r="AH140" s="301"/>
      <c r="AI140" s="301"/>
      <c r="AJ140" s="301"/>
      <c r="AK140" s="301"/>
      <c r="AL140" s="301"/>
      <c r="AM140" s="301"/>
      <c r="AN140" s="301"/>
      <c r="AO140" s="301"/>
      <c r="AP140" s="301"/>
      <c r="AQ140" s="301"/>
      <c r="AR140" s="301"/>
      <c r="AS140" s="301"/>
      <c r="AT140" s="301"/>
      <c r="AU140" s="301"/>
      <c r="AV140" s="301"/>
      <c r="AW140" s="301"/>
      <c r="AX140" s="301"/>
      <c r="AY140" s="301"/>
      <c r="AZ140" s="301"/>
      <c r="BA140" s="301"/>
      <c r="BB140" s="301"/>
      <c r="BC140" s="301"/>
      <c r="BD140" s="301"/>
      <c r="BE140" s="301"/>
      <c r="BF140" s="301"/>
      <c r="BG140" s="301"/>
      <c r="BH140" s="301"/>
      <c r="BI140" s="301"/>
    </row>
    <row r="141" spans="17:61" s="110" customFormat="1">
      <c r="Q141" s="333"/>
      <c r="R141" s="325"/>
      <c r="S141" s="325"/>
      <c r="T141" s="325"/>
      <c r="U141" s="325"/>
      <c r="V141" s="325"/>
      <c r="W141" s="325"/>
      <c r="X141" s="325"/>
      <c r="Y141" s="325"/>
      <c r="Z141" s="325"/>
      <c r="AA141" s="325"/>
      <c r="AB141" s="325"/>
      <c r="AC141" s="325"/>
      <c r="AD141" s="325"/>
      <c r="AE141" s="325"/>
      <c r="AF141" s="309"/>
      <c r="AG141" s="309"/>
      <c r="AH141" s="301"/>
      <c r="AI141" s="301"/>
      <c r="AJ141" s="301"/>
      <c r="AK141" s="301"/>
      <c r="AL141" s="301"/>
      <c r="AM141" s="301"/>
      <c r="AN141" s="301"/>
      <c r="AO141" s="301"/>
      <c r="AP141" s="301"/>
      <c r="AQ141" s="301"/>
      <c r="AR141" s="301"/>
      <c r="AS141" s="301"/>
      <c r="AT141" s="301"/>
      <c r="AU141" s="301"/>
      <c r="AV141" s="301"/>
      <c r="AW141" s="301"/>
      <c r="AX141" s="301"/>
      <c r="AY141" s="301"/>
      <c r="AZ141" s="301"/>
      <c r="BA141" s="301"/>
      <c r="BB141" s="301"/>
      <c r="BC141" s="301"/>
      <c r="BD141" s="301"/>
      <c r="BE141" s="301"/>
      <c r="BF141" s="301"/>
      <c r="BG141" s="301"/>
      <c r="BH141" s="301"/>
      <c r="BI141" s="301"/>
    </row>
    <row r="142" spans="17:61" s="110" customFormat="1">
      <c r="Q142" s="333"/>
      <c r="R142" s="325"/>
      <c r="S142" s="325"/>
      <c r="T142" s="325"/>
      <c r="U142" s="325"/>
      <c r="V142" s="325"/>
      <c r="W142" s="325"/>
      <c r="X142" s="325"/>
      <c r="Y142" s="325"/>
      <c r="Z142" s="325"/>
      <c r="AA142" s="325"/>
      <c r="AB142" s="325"/>
      <c r="AC142" s="325"/>
      <c r="AD142" s="325"/>
      <c r="AE142" s="325"/>
      <c r="AF142" s="309"/>
      <c r="AG142" s="309"/>
      <c r="AH142" s="301"/>
      <c r="AI142" s="301"/>
      <c r="AJ142" s="301"/>
      <c r="AK142" s="301"/>
      <c r="AL142" s="301"/>
      <c r="AM142" s="301"/>
      <c r="AN142" s="301"/>
      <c r="AO142" s="301"/>
      <c r="AP142" s="301"/>
      <c r="AQ142" s="301"/>
      <c r="AR142" s="301"/>
      <c r="AS142" s="301"/>
      <c r="AT142" s="301"/>
      <c r="AU142" s="301"/>
      <c r="AV142" s="301"/>
      <c r="AW142" s="301"/>
      <c r="AX142" s="301"/>
      <c r="AY142" s="301"/>
      <c r="AZ142" s="301"/>
      <c r="BA142" s="301"/>
      <c r="BB142" s="301"/>
      <c r="BC142" s="301"/>
      <c r="BD142" s="301"/>
      <c r="BE142" s="301"/>
      <c r="BF142" s="301"/>
      <c r="BG142" s="301"/>
      <c r="BH142" s="301"/>
      <c r="BI142" s="301"/>
    </row>
    <row r="143" spans="17:61" s="110" customFormat="1">
      <c r="Q143" s="333"/>
      <c r="R143" s="325"/>
      <c r="S143" s="325"/>
      <c r="T143" s="325"/>
      <c r="U143" s="325"/>
      <c r="V143" s="325"/>
      <c r="W143" s="325"/>
      <c r="X143" s="325"/>
      <c r="Y143" s="325"/>
      <c r="Z143" s="325"/>
      <c r="AA143" s="325"/>
      <c r="AB143" s="325"/>
      <c r="AC143" s="325"/>
      <c r="AD143" s="325"/>
      <c r="AE143" s="325"/>
      <c r="AF143" s="309"/>
      <c r="AG143" s="309"/>
      <c r="AH143" s="301"/>
      <c r="AI143" s="301"/>
      <c r="AJ143" s="301"/>
      <c r="AK143" s="301"/>
      <c r="AL143" s="301"/>
      <c r="AM143" s="301"/>
      <c r="AN143" s="301"/>
      <c r="AO143" s="301"/>
      <c r="AP143" s="301"/>
      <c r="AQ143" s="301"/>
      <c r="AR143" s="301"/>
      <c r="AS143" s="301"/>
      <c r="AT143" s="301"/>
      <c r="AU143" s="301"/>
      <c r="AV143" s="301"/>
      <c r="AW143" s="301"/>
      <c r="AX143" s="301"/>
      <c r="AY143" s="301"/>
      <c r="AZ143" s="301"/>
      <c r="BA143" s="301"/>
      <c r="BB143" s="301"/>
      <c r="BC143" s="301"/>
      <c r="BD143" s="301"/>
      <c r="BE143" s="301"/>
      <c r="BF143" s="301"/>
      <c r="BG143" s="301"/>
      <c r="BH143" s="301"/>
      <c r="BI143" s="301"/>
    </row>
    <row r="144" spans="17:61" s="110" customFormat="1">
      <c r="Q144" s="333"/>
      <c r="R144" s="325"/>
      <c r="S144" s="325"/>
      <c r="T144" s="325"/>
      <c r="U144" s="325"/>
      <c r="V144" s="325"/>
      <c r="W144" s="325"/>
      <c r="X144" s="325"/>
      <c r="Y144" s="325"/>
      <c r="Z144" s="325"/>
      <c r="AA144" s="325"/>
      <c r="AB144" s="325"/>
      <c r="AC144" s="325"/>
      <c r="AD144" s="325"/>
      <c r="AE144" s="325"/>
      <c r="AF144" s="309"/>
      <c r="AG144" s="309"/>
      <c r="AH144" s="301"/>
      <c r="AI144" s="301"/>
      <c r="AJ144" s="301"/>
      <c r="AK144" s="301"/>
      <c r="AL144" s="301"/>
      <c r="AM144" s="301"/>
      <c r="AN144" s="301"/>
      <c r="AO144" s="301"/>
      <c r="AP144" s="301"/>
      <c r="AQ144" s="301"/>
      <c r="AR144" s="301"/>
      <c r="AS144" s="301"/>
      <c r="AT144" s="301"/>
      <c r="AU144" s="301"/>
      <c r="AV144" s="301"/>
      <c r="AW144" s="301"/>
      <c r="AX144" s="301"/>
      <c r="AY144" s="301"/>
      <c r="AZ144" s="301"/>
      <c r="BA144" s="301"/>
      <c r="BB144" s="301"/>
      <c r="BC144" s="301"/>
      <c r="BD144" s="301"/>
      <c r="BE144" s="301"/>
      <c r="BF144" s="301"/>
      <c r="BG144" s="301"/>
      <c r="BH144" s="301"/>
      <c r="BI144" s="301"/>
    </row>
    <row r="145" spans="17:61" s="110" customFormat="1">
      <c r="Q145" s="333"/>
      <c r="R145" s="325"/>
      <c r="S145" s="325"/>
      <c r="T145" s="325"/>
      <c r="U145" s="325"/>
      <c r="V145" s="325"/>
      <c r="W145" s="325"/>
      <c r="X145" s="325"/>
      <c r="Y145" s="325"/>
      <c r="Z145" s="325"/>
      <c r="AA145" s="325"/>
      <c r="AB145" s="325"/>
      <c r="AC145" s="325"/>
      <c r="AD145" s="325"/>
      <c r="AE145" s="325"/>
      <c r="AF145" s="309"/>
      <c r="AG145" s="309"/>
      <c r="AH145" s="301"/>
      <c r="AI145" s="301"/>
      <c r="AJ145" s="301"/>
      <c r="AK145" s="301"/>
      <c r="AL145" s="301"/>
      <c r="AM145" s="301"/>
      <c r="AN145" s="301"/>
      <c r="AO145" s="301"/>
      <c r="AP145" s="301"/>
      <c r="AQ145" s="301"/>
      <c r="AR145" s="301"/>
      <c r="AS145" s="301"/>
      <c r="AT145" s="301"/>
      <c r="AU145" s="301"/>
      <c r="AV145" s="301"/>
      <c r="AW145" s="301"/>
      <c r="AX145" s="301"/>
      <c r="AY145" s="301"/>
      <c r="AZ145" s="301"/>
      <c r="BA145" s="301"/>
      <c r="BB145" s="301"/>
      <c r="BC145" s="301"/>
      <c r="BD145" s="301"/>
      <c r="BE145" s="301"/>
      <c r="BF145" s="301"/>
      <c r="BG145" s="301"/>
      <c r="BH145" s="301"/>
      <c r="BI145" s="301"/>
    </row>
    <row r="146" spans="17:61" s="110" customFormat="1">
      <c r="Q146" s="333"/>
      <c r="R146" s="325"/>
      <c r="S146" s="325"/>
      <c r="T146" s="325"/>
      <c r="U146" s="325"/>
      <c r="V146" s="325"/>
      <c r="W146" s="325"/>
      <c r="X146" s="325"/>
      <c r="Y146" s="325"/>
      <c r="Z146" s="325"/>
      <c r="AA146" s="325"/>
      <c r="AB146" s="325"/>
      <c r="AC146" s="325"/>
      <c r="AD146" s="325"/>
      <c r="AE146" s="325"/>
      <c r="AF146" s="309"/>
      <c r="AG146" s="309"/>
      <c r="AH146" s="301"/>
      <c r="AI146" s="301"/>
      <c r="AJ146" s="301"/>
      <c r="AK146" s="301"/>
      <c r="AL146" s="301"/>
      <c r="AM146" s="301"/>
      <c r="AN146" s="301"/>
      <c r="AO146" s="301"/>
      <c r="AP146" s="301"/>
      <c r="AQ146" s="301"/>
      <c r="AR146" s="301"/>
      <c r="AS146" s="301"/>
      <c r="AT146" s="301"/>
      <c r="AU146" s="301"/>
      <c r="AV146" s="301"/>
      <c r="AW146" s="301"/>
      <c r="AX146" s="301"/>
      <c r="AY146" s="301"/>
      <c r="AZ146" s="301"/>
      <c r="BA146" s="301"/>
      <c r="BB146" s="301"/>
      <c r="BC146" s="301"/>
      <c r="BD146" s="301"/>
      <c r="BE146" s="301"/>
      <c r="BF146" s="301"/>
      <c r="BG146" s="301"/>
      <c r="BH146" s="301"/>
      <c r="BI146" s="301"/>
    </row>
    <row r="147" spans="17:61" s="110" customFormat="1">
      <c r="Q147" s="333"/>
      <c r="R147" s="325"/>
      <c r="S147" s="325"/>
      <c r="T147" s="325"/>
      <c r="U147" s="325"/>
      <c r="V147" s="325"/>
      <c r="W147" s="325"/>
      <c r="X147" s="325"/>
      <c r="Y147" s="325"/>
      <c r="Z147" s="325"/>
      <c r="AA147" s="325"/>
      <c r="AB147" s="325"/>
      <c r="AC147" s="325"/>
      <c r="AD147" s="325"/>
      <c r="AE147" s="325"/>
      <c r="AF147" s="309"/>
      <c r="AG147" s="309"/>
      <c r="AH147" s="301"/>
      <c r="AI147" s="301"/>
      <c r="AJ147" s="301"/>
      <c r="AK147" s="301"/>
      <c r="AL147" s="301"/>
      <c r="AM147" s="301"/>
      <c r="AN147" s="301"/>
      <c r="AO147" s="301"/>
      <c r="AP147" s="301"/>
      <c r="AQ147" s="301"/>
      <c r="AR147" s="301"/>
      <c r="AS147" s="301"/>
      <c r="AT147" s="301"/>
      <c r="AU147" s="301"/>
      <c r="AV147" s="301"/>
      <c r="AW147" s="301"/>
      <c r="AX147" s="301"/>
      <c r="AY147" s="301"/>
      <c r="AZ147" s="301"/>
      <c r="BA147" s="301"/>
      <c r="BB147" s="301"/>
      <c r="BC147" s="301"/>
      <c r="BD147" s="301"/>
      <c r="BE147" s="301"/>
      <c r="BF147" s="301"/>
      <c r="BG147" s="301"/>
      <c r="BH147" s="301"/>
      <c r="BI147" s="301"/>
    </row>
    <row r="148" spans="17:61" s="110" customFormat="1">
      <c r="Q148" s="333"/>
      <c r="R148" s="325"/>
      <c r="S148" s="325"/>
      <c r="T148" s="325"/>
      <c r="U148" s="325"/>
      <c r="V148" s="325"/>
      <c r="W148" s="325"/>
      <c r="X148" s="325"/>
      <c r="Y148" s="325"/>
      <c r="Z148" s="325"/>
      <c r="AA148" s="325"/>
      <c r="AB148" s="325"/>
      <c r="AC148" s="325"/>
      <c r="AD148" s="325"/>
      <c r="AE148" s="325"/>
      <c r="AF148" s="309"/>
      <c r="AG148" s="309"/>
      <c r="AH148" s="301"/>
      <c r="AI148" s="301"/>
      <c r="AJ148" s="301"/>
      <c r="AK148" s="301"/>
      <c r="AL148" s="301"/>
      <c r="AM148" s="301"/>
      <c r="AN148" s="301"/>
      <c r="AO148" s="301"/>
      <c r="AP148" s="301"/>
      <c r="AQ148" s="301"/>
      <c r="AR148" s="301"/>
      <c r="AS148" s="301"/>
      <c r="AT148" s="301"/>
      <c r="AU148" s="301"/>
      <c r="AV148" s="301"/>
      <c r="AW148" s="301"/>
      <c r="AX148" s="301"/>
      <c r="AY148" s="301"/>
      <c r="AZ148" s="301"/>
      <c r="BA148" s="301"/>
      <c r="BB148" s="301"/>
      <c r="BC148" s="301"/>
      <c r="BD148" s="301"/>
      <c r="BE148" s="301"/>
      <c r="BF148" s="301"/>
      <c r="BG148" s="301"/>
      <c r="BH148" s="301"/>
      <c r="BI148" s="301"/>
    </row>
    <row r="149" spans="17:61" s="110" customFormat="1">
      <c r="Q149" s="333"/>
      <c r="R149" s="325"/>
      <c r="S149" s="325"/>
      <c r="T149" s="325"/>
      <c r="U149" s="325"/>
      <c r="V149" s="325"/>
      <c r="W149" s="325"/>
      <c r="X149" s="325"/>
      <c r="Y149" s="325"/>
      <c r="Z149" s="325"/>
      <c r="AA149" s="325"/>
      <c r="AB149" s="325"/>
      <c r="AC149" s="325"/>
      <c r="AD149" s="325"/>
      <c r="AE149" s="325"/>
      <c r="AF149" s="309"/>
      <c r="AG149" s="309"/>
      <c r="AH149" s="301"/>
      <c r="AI149" s="301"/>
      <c r="AJ149" s="301"/>
      <c r="AK149" s="301"/>
      <c r="AL149" s="301"/>
      <c r="AM149" s="301"/>
      <c r="AN149" s="301"/>
      <c r="AO149" s="301"/>
      <c r="AP149" s="301"/>
      <c r="AQ149" s="301"/>
      <c r="AR149" s="301"/>
      <c r="AS149" s="301"/>
      <c r="AT149" s="301"/>
      <c r="AU149" s="301"/>
      <c r="AV149" s="301"/>
      <c r="AW149" s="301"/>
      <c r="AX149" s="301"/>
      <c r="AY149" s="301"/>
      <c r="AZ149" s="301"/>
      <c r="BA149" s="301"/>
      <c r="BB149" s="301"/>
      <c r="BC149" s="301"/>
      <c r="BD149" s="301"/>
      <c r="BE149" s="301"/>
      <c r="BF149" s="301"/>
      <c r="BG149" s="301"/>
      <c r="BH149" s="301"/>
      <c r="BI149" s="301"/>
    </row>
    <row r="150" spans="17:61" s="110" customFormat="1">
      <c r="Q150" s="333"/>
      <c r="R150" s="325"/>
      <c r="S150" s="325"/>
      <c r="T150" s="325"/>
      <c r="U150" s="325"/>
      <c r="V150" s="325"/>
      <c r="W150" s="325"/>
      <c r="X150" s="325"/>
      <c r="Y150" s="325"/>
      <c r="Z150" s="325"/>
      <c r="AA150" s="325"/>
      <c r="AB150" s="325"/>
      <c r="AC150" s="325"/>
      <c r="AD150" s="325"/>
      <c r="AE150" s="325"/>
      <c r="AF150" s="309"/>
      <c r="AG150" s="309"/>
      <c r="AH150" s="301"/>
      <c r="AI150" s="301"/>
      <c r="AJ150" s="301"/>
      <c r="AK150" s="301"/>
      <c r="AL150" s="301"/>
      <c r="AM150" s="301"/>
      <c r="AN150" s="301"/>
      <c r="AO150" s="301"/>
      <c r="AP150" s="301"/>
      <c r="AQ150" s="301"/>
      <c r="AR150" s="301"/>
      <c r="AS150" s="301"/>
      <c r="AT150" s="301"/>
      <c r="AU150" s="301"/>
      <c r="AV150" s="301"/>
      <c r="AW150" s="301"/>
      <c r="AX150" s="301"/>
      <c r="AY150" s="301"/>
      <c r="AZ150" s="301"/>
      <c r="BA150" s="301"/>
      <c r="BB150" s="301"/>
      <c r="BC150" s="301"/>
      <c r="BD150" s="301"/>
      <c r="BE150" s="301"/>
      <c r="BF150" s="301"/>
      <c r="BG150" s="301"/>
      <c r="BH150" s="301"/>
      <c r="BI150" s="301"/>
    </row>
    <row r="151" spans="17:61" s="110" customFormat="1">
      <c r="Q151" s="333"/>
      <c r="R151" s="325"/>
      <c r="S151" s="325"/>
      <c r="T151" s="325"/>
      <c r="U151" s="325"/>
      <c r="V151" s="325"/>
      <c r="W151" s="325"/>
      <c r="X151" s="325"/>
      <c r="Y151" s="325"/>
      <c r="Z151" s="325"/>
      <c r="AA151" s="325"/>
      <c r="AB151" s="325"/>
      <c r="AC151" s="325"/>
      <c r="AD151" s="325"/>
      <c r="AE151" s="325"/>
      <c r="AF151" s="309"/>
      <c r="AG151" s="309"/>
      <c r="AH151" s="301"/>
      <c r="AI151" s="301"/>
      <c r="AJ151" s="301"/>
      <c r="AK151" s="301"/>
      <c r="AL151" s="301"/>
      <c r="AM151" s="301"/>
      <c r="AN151" s="301"/>
      <c r="AO151" s="301"/>
      <c r="AP151" s="301"/>
      <c r="AQ151" s="301"/>
      <c r="AR151" s="301"/>
      <c r="AS151" s="301"/>
      <c r="AT151" s="301"/>
      <c r="AU151" s="301"/>
      <c r="AV151" s="301"/>
      <c r="AW151" s="301"/>
      <c r="AX151" s="301"/>
      <c r="AY151" s="301"/>
      <c r="AZ151" s="301"/>
      <c r="BA151" s="301"/>
      <c r="BB151" s="301"/>
      <c r="BC151" s="301"/>
      <c r="BD151" s="301"/>
      <c r="BE151" s="301"/>
      <c r="BF151" s="301"/>
      <c r="BG151" s="301"/>
      <c r="BH151" s="301"/>
      <c r="BI151" s="301"/>
    </row>
    <row r="152" spans="17:61" s="110" customFormat="1">
      <c r="Q152" s="333"/>
      <c r="R152" s="325"/>
      <c r="S152" s="325"/>
      <c r="T152" s="325"/>
      <c r="U152" s="325"/>
      <c r="V152" s="325"/>
      <c r="W152" s="325"/>
      <c r="X152" s="325"/>
      <c r="Y152" s="325"/>
      <c r="Z152" s="325"/>
      <c r="AA152" s="325"/>
      <c r="AB152" s="325"/>
      <c r="AC152" s="325"/>
      <c r="AD152" s="325"/>
      <c r="AE152" s="325"/>
      <c r="AF152" s="309"/>
      <c r="AG152" s="309"/>
      <c r="AH152" s="301"/>
      <c r="AI152" s="301"/>
      <c r="AJ152" s="301"/>
      <c r="AK152" s="301"/>
      <c r="AL152" s="301"/>
      <c r="AM152" s="301"/>
      <c r="AN152" s="301"/>
      <c r="AO152" s="301"/>
      <c r="AP152" s="301"/>
      <c r="AQ152" s="301"/>
      <c r="AR152" s="301"/>
      <c r="AS152" s="301"/>
      <c r="AT152" s="301"/>
      <c r="AU152" s="301"/>
      <c r="AV152" s="301"/>
      <c r="AW152" s="301"/>
      <c r="AX152" s="301"/>
      <c r="AY152" s="301"/>
      <c r="AZ152" s="301"/>
      <c r="BA152" s="301"/>
      <c r="BB152" s="301"/>
      <c r="BC152" s="301"/>
      <c r="BD152" s="301"/>
      <c r="BE152" s="301"/>
      <c r="BF152" s="301"/>
      <c r="BG152" s="301"/>
      <c r="BH152" s="301"/>
      <c r="BI152" s="301"/>
    </row>
    <row r="153" spans="17:61" s="110" customFormat="1">
      <c r="Q153" s="333"/>
      <c r="R153" s="325"/>
      <c r="S153" s="325"/>
      <c r="T153" s="325"/>
      <c r="U153" s="325"/>
      <c r="V153" s="325"/>
      <c r="W153" s="325"/>
      <c r="X153" s="325"/>
      <c r="Y153" s="325"/>
      <c r="Z153" s="325"/>
      <c r="AA153" s="325"/>
      <c r="AB153" s="325"/>
      <c r="AC153" s="325"/>
      <c r="AD153" s="325"/>
      <c r="AE153" s="325"/>
      <c r="AF153" s="309"/>
      <c r="AG153" s="309"/>
      <c r="AH153" s="301"/>
      <c r="AI153" s="301"/>
      <c r="AJ153" s="301"/>
      <c r="AK153" s="301"/>
      <c r="AL153" s="301"/>
      <c r="AM153" s="301"/>
      <c r="AN153" s="301"/>
      <c r="AO153" s="301"/>
      <c r="AP153" s="301"/>
      <c r="AQ153" s="301"/>
      <c r="AR153" s="301"/>
      <c r="AS153" s="301"/>
      <c r="AT153" s="301"/>
      <c r="AU153" s="301"/>
      <c r="AV153" s="301"/>
      <c r="AW153" s="301"/>
      <c r="AX153" s="301"/>
      <c r="AY153" s="301"/>
      <c r="AZ153" s="301"/>
      <c r="BA153" s="301"/>
      <c r="BB153" s="301"/>
      <c r="BC153" s="301"/>
      <c r="BD153" s="301"/>
      <c r="BE153" s="301"/>
      <c r="BF153" s="301"/>
      <c r="BG153" s="301"/>
      <c r="BH153" s="301"/>
      <c r="BI153" s="301"/>
    </row>
    <row r="154" spans="17:61" s="110" customFormat="1">
      <c r="Q154" s="333"/>
      <c r="R154" s="325"/>
      <c r="S154" s="325"/>
      <c r="T154" s="325"/>
      <c r="U154" s="325"/>
      <c r="V154" s="325"/>
      <c r="W154" s="325"/>
      <c r="X154" s="325"/>
      <c r="Y154" s="325"/>
      <c r="Z154" s="325"/>
      <c r="AA154" s="325"/>
      <c r="AB154" s="325"/>
      <c r="AC154" s="325"/>
      <c r="AD154" s="325"/>
      <c r="AE154" s="325"/>
      <c r="AF154" s="309"/>
      <c r="AG154" s="309"/>
      <c r="AH154" s="301"/>
      <c r="AI154" s="301"/>
      <c r="AJ154" s="301"/>
      <c r="AK154" s="301"/>
      <c r="AL154" s="301"/>
      <c r="AM154" s="301"/>
      <c r="AN154" s="301"/>
      <c r="AO154" s="301"/>
      <c r="AP154" s="301"/>
      <c r="AQ154" s="301"/>
      <c r="AR154" s="301"/>
      <c r="AS154" s="301"/>
      <c r="AT154" s="301"/>
      <c r="AU154" s="301"/>
      <c r="AV154" s="301"/>
      <c r="AW154" s="301"/>
      <c r="AX154" s="301"/>
      <c r="AY154" s="301"/>
      <c r="AZ154" s="301"/>
      <c r="BA154" s="301"/>
      <c r="BB154" s="301"/>
      <c r="BC154" s="301"/>
      <c r="BD154" s="301"/>
      <c r="BE154" s="301"/>
      <c r="BF154" s="301"/>
      <c r="BG154" s="301"/>
      <c r="BH154" s="301"/>
      <c r="BI154" s="301"/>
    </row>
    <row r="155" spans="17:61" s="110" customFormat="1">
      <c r="Q155" s="333"/>
      <c r="R155" s="325"/>
      <c r="S155" s="325"/>
      <c r="T155" s="325"/>
      <c r="U155" s="325"/>
      <c r="V155" s="325"/>
      <c r="W155" s="325"/>
      <c r="X155" s="325"/>
      <c r="Y155" s="325"/>
      <c r="Z155" s="325"/>
      <c r="AA155" s="325"/>
      <c r="AB155" s="325"/>
      <c r="AC155" s="325"/>
      <c r="AD155" s="325"/>
      <c r="AE155" s="325"/>
      <c r="AF155" s="309"/>
      <c r="AG155" s="309"/>
      <c r="AH155" s="301"/>
      <c r="AI155" s="301"/>
      <c r="AJ155" s="301"/>
      <c r="AK155" s="301"/>
      <c r="AL155" s="301"/>
      <c r="AM155" s="301"/>
      <c r="AN155" s="301"/>
      <c r="AO155" s="301"/>
      <c r="AP155" s="301"/>
      <c r="AQ155" s="301"/>
      <c r="AR155" s="301"/>
      <c r="AS155" s="301"/>
      <c r="AT155" s="301"/>
      <c r="AU155" s="301"/>
      <c r="AV155" s="301"/>
      <c r="AW155" s="301"/>
      <c r="AX155" s="301"/>
      <c r="AY155" s="301"/>
      <c r="AZ155" s="301"/>
      <c r="BA155" s="301"/>
      <c r="BB155" s="301"/>
      <c r="BC155" s="301"/>
      <c r="BD155" s="301"/>
      <c r="BE155" s="301"/>
      <c r="BF155" s="301"/>
      <c r="BG155" s="301"/>
      <c r="BH155" s="301"/>
      <c r="BI155" s="301"/>
    </row>
    <row r="156" spans="17:61" s="110" customFormat="1">
      <c r="Q156" s="333"/>
      <c r="R156" s="325"/>
      <c r="S156" s="325"/>
      <c r="T156" s="325"/>
      <c r="U156" s="325"/>
      <c r="V156" s="325"/>
      <c r="W156" s="325"/>
      <c r="X156" s="325"/>
      <c r="Y156" s="325"/>
      <c r="Z156" s="325"/>
      <c r="AA156" s="325"/>
      <c r="AB156" s="325"/>
      <c r="AC156" s="325"/>
      <c r="AD156" s="325"/>
      <c r="AE156" s="325"/>
      <c r="AF156" s="309"/>
      <c r="AG156" s="309"/>
      <c r="AH156" s="301"/>
      <c r="AI156" s="301"/>
      <c r="AJ156" s="301"/>
      <c r="AK156" s="301"/>
      <c r="AL156" s="301"/>
      <c r="AM156" s="301"/>
      <c r="AN156" s="301"/>
      <c r="AO156" s="301"/>
      <c r="AP156" s="301"/>
      <c r="AQ156" s="301"/>
      <c r="AR156" s="301"/>
      <c r="AS156" s="301"/>
      <c r="AT156" s="301"/>
      <c r="AU156" s="301"/>
      <c r="AV156" s="301"/>
      <c r="AW156" s="301"/>
      <c r="AX156" s="301"/>
      <c r="AY156" s="301"/>
      <c r="AZ156" s="301"/>
      <c r="BA156" s="301"/>
      <c r="BB156" s="301"/>
      <c r="BC156" s="301"/>
      <c r="BD156" s="301"/>
      <c r="BE156" s="301"/>
      <c r="BF156" s="301"/>
      <c r="BG156" s="301"/>
      <c r="BH156" s="301"/>
      <c r="BI156" s="301"/>
    </row>
    <row r="157" spans="17:61" s="110" customFormat="1">
      <c r="Q157" s="333"/>
      <c r="R157" s="325"/>
      <c r="S157" s="325"/>
      <c r="T157" s="325"/>
      <c r="U157" s="325"/>
      <c r="V157" s="325"/>
      <c r="W157" s="325"/>
      <c r="X157" s="325"/>
      <c r="Y157" s="325"/>
      <c r="Z157" s="325"/>
      <c r="AA157" s="325"/>
      <c r="AB157" s="325"/>
      <c r="AC157" s="325"/>
      <c r="AD157" s="325"/>
      <c r="AE157" s="325"/>
      <c r="AF157" s="309"/>
      <c r="AG157" s="309"/>
      <c r="AH157" s="301"/>
      <c r="AI157" s="301"/>
      <c r="AJ157" s="301"/>
      <c r="AK157" s="301"/>
      <c r="AL157" s="301"/>
      <c r="AM157" s="301"/>
      <c r="AN157" s="301"/>
      <c r="AO157" s="301"/>
      <c r="AP157" s="301"/>
      <c r="AQ157" s="301"/>
      <c r="AR157" s="301"/>
      <c r="AS157" s="301"/>
      <c r="AT157" s="301"/>
      <c r="AU157" s="301"/>
      <c r="AV157" s="301"/>
      <c r="AW157" s="301"/>
      <c r="AX157" s="301"/>
      <c r="AY157" s="301"/>
      <c r="AZ157" s="301"/>
      <c r="BA157" s="301"/>
      <c r="BB157" s="301"/>
      <c r="BC157" s="301"/>
      <c r="BD157" s="301"/>
      <c r="BE157" s="301"/>
      <c r="BF157" s="301"/>
      <c r="BG157" s="301"/>
      <c r="BH157" s="301"/>
      <c r="BI157" s="301"/>
    </row>
    <row r="158" spans="17:61" s="110" customFormat="1">
      <c r="Q158" s="333"/>
      <c r="R158" s="325"/>
      <c r="S158" s="325"/>
      <c r="T158" s="325"/>
      <c r="U158" s="325"/>
      <c r="V158" s="325"/>
      <c r="W158" s="325"/>
      <c r="X158" s="325"/>
      <c r="Y158" s="325"/>
      <c r="Z158" s="325"/>
      <c r="AA158" s="325"/>
      <c r="AB158" s="325"/>
      <c r="AC158" s="325"/>
      <c r="AD158" s="325"/>
      <c r="AE158" s="325"/>
      <c r="AF158" s="309"/>
      <c r="AG158" s="309"/>
      <c r="AH158" s="301"/>
      <c r="AI158" s="301"/>
      <c r="AJ158" s="301"/>
      <c r="AK158" s="301"/>
      <c r="AL158" s="301"/>
      <c r="AM158" s="301"/>
      <c r="AN158" s="301"/>
      <c r="AO158" s="301"/>
      <c r="AP158" s="301"/>
      <c r="AQ158" s="301"/>
      <c r="AR158" s="301"/>
      <c r="AS158" s="301"/>
      <c r="AT158" s="301"/>
      <c r="AU158" s="301"/>
      <c r="AV158" s="301"/>
      <c r="AW158" s="301"/>
      <c r="AX158" s="301"/>
      <c r="AY158" s="301"/>
      <c r="AZ158" s="301"/>
      <c r="BA158" s="301"/>
      <c r="BB158" s="301"/>
      <c r="BC158" s="301"/>
      <c r="BD158" s="301"/>
      <c r="BE158" s="301"/>
      <c r="BF158" s="301"/>
      <c r="BG158" s="301"/>
      <c r="BH158" s="301"/>
      <c r="BI158" s="301"/>
    </row>
    <row r="159" spans="17:61" s="110" customFormat="1">
      <c r="Q159" s="333"/>
      <c r="R159" s="325"/>
      <c r="S159" s="325"/>
      <c r="T159" s="325"/>
      <c r="U159" s="325"/>
      <c r="V159" s="325"/>
      <c r="W159" s="325"/>
      <c r="X159" s="325"/>
      <c r="Y159" s="325"/>
      <c r="Z159" s="325"/>
      <c r="AA159" s="325"/>
      <c r="AB159" s="325"/>
      <c r="AC159" s="325"/>
      <c r="AD159" s="325"/>
      <c r="AE159" s="325"/>
      <c r="AF159" s="309"/>
      <c r="AG159" s="309"/>
      <c r="AH159" s="301"/>
      <c r="AI159" s="301"/>
      <c r="AJ159" s="301"/>
      <c r="AK159" s="301"/>
      <c r="AL159" s="301"/>
      <c r="AM159" s="301"/>
      <c r="AN159" s="301"/>
      <c r="AO159" s="301"/>
      <c r="AP159" s="301"/>
      <c r="AQ159" s="301"/>
      <c r="AR159" s="301"/>
      <c r="AS159" s="301"/>
      <c r="AT159" s="301"/>
      <c r="AU159" s="301"/>
      <c r="AV159" s="301"/>
      <c r="AW159" s="301"/>
      <c r="AX159" s="301"/>
      <c r="AY159" s="301"/>
      <c r="AZ159" s="301"/>
      <c r="BA159" s="301"/>
      <c r="BB159" s="301"/>
      <c r="BC159" s="301"/>
      <c r="BD159" s="301"/>
      <c r="BE159" s="301"/>
      <c r="BF159" s="301"/>
      <c r="BG159" s="301"/>
      <c r="BH159" s="301"/>
      <c r="BI159" s="301"/>
    </row>
    <row r="160" spans="17:61" s="110" customFormat="1">
      <c r="Q160" s="333"/>
      <c r="R160" s="325"/>
      <c r="S160" s="325"/>
      <c r="T160" s="325"/>
      <c r="U160" s="325"/>
      <c r="V160" s="325"/>
      <c r="W160" s="325"/>
      <c r="X160" s="325"/>
      <c r="Y160" s="325"/>
      <c r="Z160" s="325"/>
      <c r="AA160" s="325"/>
      <c r="AB160" s="325"/>
      <c r="AC160" s="325"/>
      <c r="AD160" s="325"/>
      <c r="AE160" s="325"/>
      <c r="AF160" s="309"/>
      <c r="AG160" s="309"/>
      <c r="AH160" s="301"/>
      <c r="AI160" s="301"/>
      <c r="AJ160" s="301"/>
      <c r="AK160" s="301"/>
      <c r="AL160" s="301"/>
      <c r="AM160" s="301"/>
      <c r="AN160" s="301"/>
      <c r="AO160" s="301"/>
      <c r="AP160" s="301"/>
      <c r="AQ160" s="301"/>
      <c r="AR160" s="301"/>
      <c r="AS160" s="301"/>
      <c r="AT160" s="301"/>
      <c r="AU160" s="301"/>
      <c r="AV160" s="301"/>
      <c r="AW160" s="301"/>
      <c r="AX160" s="301"/>
      <c r="AY160" s="301"/>
      <c r="AZ160" s="301"/>
      <c r="BA160" s="301"/>
      <c r="BB160" s="301"/>
      <c r="BC160" s="301"/>
      <c r="BD160" s="301"/>
      <c r="BE160" s="301"/>
      <c r="BF160" s="301"/>
      <c r="BG160" s="301"/>
      <c r="BH160" s="301"/>
      <c r="BI160" s="301"/>
    </row>
    <row r="161" spans="17:61" s="110" customFormat="1">
      <c r="Q161" s="333"/>
      <c r="R161" s="325"/>
      <c r="S161" s="325"/>
      <c r="T161" s="325"/>
      <c r="U161" s="325"/>
      <c r="V161" s="325"/>
      <c r="W161" s="325"/>
      <c r="X161" s="325"/>
      <c r="Y161" s="325"/>
      <c r="Z161" s="325"/>
      <c r="AA161" s="325"/>
      <c r="AB161" s="325"/>
      <c r="AC161" s="325"/>
      <c r="AD161" s="325"/>
      <c r="AE161" s="325"/>
      <c r="AF161" s="309"/>
      <c r="AG161" s="309"/>
      <c r="AH161" s="301"/>
      <c r="AI161" s="301"/>
      <c r="AJ161" s="301"/>
      <c r="AK161" s="301"/>
      <c r="AL161" s="301"/>
      <c r="AM161" s="301"/>
      <c r="AN161" s="301"/>
      <c r="AO161" s="301"/>
      <c r="AP161" s="301"/>
      <c r="AQ161" s="301"/>
      <c r="AR161" s="301"/>
      <c r="AS161" s="301"/>
      <c r="AT161" s="301"/>
      <c r="AU161" s="301"/>
      <c r="AV161" s="301"/>
      <c r="AW161" s="301"/>
      <c r="AX161" s="301"/>
      <c r="AY161" s="301"/>
      <c r="AZ161" s="301"/>
      <c r="BA161" s="301"/>
      <c r="BB161" s="301"/>
      <c r="BC161" s="301"/>
      <c r="BD161" s="301"/>
      <c r="BE161" s="301"/>
      <c r="BF161" s="301"/>
      <c r="BG161" s="301"/>
      <c r="BH161" s="301"/>
      <c r="BI161" s="301"/>
    </row>
    <row r="162" spans="17:61" s="110" customFormat="1">
      <c r="Q162" s="333"/>
      <c r="R162" s="325"/>
      <c r="S162" s="325"/>
      <c r="T162" s="325"/>
      <c r="U162" s="325"/>
      <c r="V162" s="325"/>
      <c r="W162" s="325"/>
      <c r="X162" s="325"/>
      <c r="Y162" s="325"/>
      <c r="Z162" s="325"/>
      <c r="AA162" s="325"/>
      <c r="AB162" s="325"/>
      <c r="AC162" s="325"/>
      <c r="AD162" s="325"/>
      <c r="AE162" s="325"/>
      <c r="AF162" s="309"/>
      <c r="AG162" s="309"/>
      <c r="AH162" s="301"/>
      <c r="AI162" s="301"/>
      <c r="AJ162" s="301"/>
      <c r="AK162" s="301"/>
      <c r="AL162" s="301"/>
      <c r="AM162" s="301"/>
      <c r="AN162" s="301"/>
      <c r="AO162" s="301"/>
      <c r="AP162" s="301"/>
      <c r="AQ162" s="301"/>
      <c r="AR162" s="301"/>
      <c r="AS162" s="301"/>
      <c r="AT162" s="301"/>
      <c r="AU162" s="301"/>
      <c r="AV162" s="301"/>
      <c r="AW162" s="301"/>
      <c r="AX162" s="301"/>
      <c r="AY162" s="301"/>
      <c r="AZ162" s="301"/>
      <c r="BA162" s="301"/>
      <c r="BB162" s="301"/>
      <c r="BC162" s="301"/>
      <c r="BD162" s="301"/>
      <c r="BE162" s="301"/>
      <c r="BF162" s="301"/>
      <c r="BG162" s="301"/>
      <c r="BH162" s="301"/>
      <c r="BI162" s="301"/>
    </row>
    <row r="163" spans="17:61" s="110" customFormat="1">
      <c r="Q163" s="333"/>
      <c r="R163" s="325"/>
      <c r="S163" s="325"/>
      <c r="T163" s="325"/>
      <c r="U163" s="325"/>
      <c r="V163" s="325"/>
      <c r="W163" s="325"/>
      <c r="X163" s="325"/>
      <c r="Y163" s="325"/>
      <c r="Z163" s="325"/>
      <c r="AA163" s="325"/>
      <c r="AB163" s="325"/>
      <c r="AC163" s="325"/>
      <c r="AD163" s="325"/>
      <c r="AE163" s="325"/>
      <c r="AF163" s="309"/>
      <c r="AG163" s="309"/>
      <c r="AH163" s="301"/>
      <c r="AI163" s="301"/>
      <c r="AJ163" s="301"/>
      <c r="AK163" s="301"/>
      <c r="AL163" s="301"/>
      <c r="AM163" s="301"/>
      <c r="AN163" s="301"/>
      <c r="AO163" s="301"/>
      <c r="AP163" s="301"/>
      <c r="AQ163" s="301"/>
      <c r="AR163" s="301"/>
      <c r="AS163" s="301"/>
      <c r="AT163" s="301"/>
      <c r="AU163" s="301"/>
      <c r="AV163" s="301"/>
      <c r="AW163" s="301"/>
      <c r="AX163" s="301"/>
      <c r="AY163" s="301"/>
      <c r="AZ163" s="301"/>
      <c r="BA163" s="301"/>
      <c r="BB163" s="301"/>
      <c r="BC163" s="301"/>
      <c r="BD163" s="301"/>
      <c r="BE163" s="301"/>
      <c r="BF163" s="301"/>
      <c r="BG163" s="301"/>
      <c r="BH163" s="301"/>
      <c r="BI163" s="301"/>
    </row>
    <row r="164" spans="17:61" s="110" customFormat="1">
      <c r="Q164" s="333"/>
      <c r="R164" s="325"/>
      <c r="S164" s="325"/>
      <c r="T164" s="325"/>
      <c r="U164" s="325"/>
      <c r="V164" s="325"/>
      <c r="W164" s="325"/>
      <c r="X164" s="325"/>
      <c r="Y164" s="325"/>
      <c r="Z164" s="325"/>
      <c r="AA164" s="325"/>
      <c r="AB164" s="325"/>
      <c r="AC164" s="325"/>
      <c r="AD164" s="325"/>
      <c r="AE164" s="325"/>
      <c r="AF164" s="309"/>
      <c r="AG164" s="309"/>
      <c r="AH164" s="301"/>
      <c r="AI164" s="301"/>
      <c r="AJ164" s="301"/>
      <c r="AK164" s="301"/>
      <c r="AL164" s="301"/>
      <c r="AM164" s="301"/>
      <c r="AN164" s="301"/>
      <c r="AO164" s="301"/>
      <c r="AP164" s="301"/>
      <c r="AQ164" s="301"/>
      <c r="AR164" s="301"/>
      <c r="AS164" s="301"/>
      <c r="AT164" s="301"/>
      <c r="AU164" s="301"/>
      <c r="AV164" s="301"/>
      <c r="AW164" s="301"/>
      <c r="AX164" s="301"/>
      <c r="AY164" s="301"/>
      <c r="AZ164" s="301"/>
      <c r="BA164" s="301"/>
      <c r="BB164" s="301"/>
      <c r="BC164" s="301"/>
      <c r="BD164" s="301"/>
      <c r="BE164" s="301"/>
      <c r="BF164" s="301"/>
      <c r="BG164" s="301"/>
      <c r="BH164" s="301"/>
      <c r="BI164" s="301"/>
    </row>
    <row r="165" spans="17:61" s="110" customFormat="1">
      <c r="Q165" s="333"/>
      <c r="R165" s="325"/>
      <c r="S165" s="325"/>
      <c r="T165" s="325"/>
      <c r="U165" s="325"/>
      <c r="V165" s="325"/>
      <c r="W165" s="325"/>
      <c r="X165" s="325"/>
      <c r="Y165" s="325"/>
      <c r="Z165" s="325"/>
      <c r="AA165" s="325"/>
      <c r="AB165" s="325"/>
      <c r="AC165" s="325"/>
      <c r="AD165" s="325"/>
      <c r="AE165" s="325"/>
      <c r="AF165" s="309"/>
      <c r="AG165" s="309"/>
      <c r="AH165" s="301"/>
      <c r="AI165" s="301"/>
      <c r="AJ165" s="301"/>
      <c r="AK165" s="301"/>
      <c r="AL165" s="301"/>
      <c r="AM165" s="301"/>
      <c r="AN165" s="301"/>
      <c r="AO165" s="301"/>
      <c r="AP165" s="301"/>
      <c r="AQ165" s="301"/>
      <c r="AR165" s="301"/>
      <c r="AS165" s="301"/>
      <c r="AT165" s="301"/>
      <c r="AU165" s="301"/>
      <c r="AV165" s="301"/>
      <c r="AW165" s="301"/>
      <c r="AX165" s="301"/>
      <c r="AY165" s="301"/>
      <c r="AZ165" s="301"/>
      <c r="BA165" s="301"/>
      <c r="BB165" s="301"/>
      <c r="BC165" s="301"/>
      <c r="BD165" s="301"/>
      <c r="BE165" s="301"/>
      <c r="BF165" s="301"/>
      <c r="BG165" s="301"/>
      <c r="BH165" s="301"/>
      <c r="BI165" s="301"/>
    </row>
    <row r="166" spans="17:61" s="110" customFormat="1">
      <c r="Q166" s="333"/>
      <c r="R166" s="325"/>
      <c r="S166" s="325"/>
      <c r="T166" s="325"/>
      <c r="U166" s="325"/>
      <c r="V166" s="325"/>
      <c r="W166" s="325"/>
      <c r="X166" s="325"/>
      <c r="Y166" s="325"/>
      <c r="Z166" s="325"/>
      <c r="AA166" s="325"/>
      <c r="AB166" s="325"/>
      <c r="AC166" s="325"/>
      <c r="AD166" s="325"/>
      <c r="AE166" s="325"/>
      <c r="AF166" s="309"/>
      <c r="AG166" s="309"/>
      <c r="AH166" s="301"/>
      <c r="AI166" s="301"/>
      <c r="AJ166" s="301"/>
      <c r="AK166" s="301"/>
      <c r="AL166" s="301"/>
      <c r="AM166" s="301"/>
      <c r="AN166" s="301"/>
      <c r="AO166" s="301"/>
      <c r="AP166" s="301"/>
      <c r="AQ166" s="301"/>
      <c r="AR166" s="301"/>
      <c r="AS166" s="301"/>
      <c r="AT166" s="301"/>
      <c r="AU166" s="301"/>
      <c r="AV166" s="301"/>
      <c r="AW166" s="301"/>
      <c r="AX166" s="301"/>
      <c r="AY166" s="301"/>
      <c r="AZ166" s="301"/>
      <c r="BA166" s="301"/>
      <c r="BB166" s="301"/>
      <c r="BC166" s="301"/>
      <c r="BD166" s="301"/>
      <c r="BE166" s="301"/>
      <c r="BF166" s="301"/>
      <c r="BG166" s="301"/>
      <c r="BH166" s="301"/>
      <c r="BI166" s="301"/>
    </row>
    <row r="167" spans="17:61" s="110" customFormat="1">
      <c r="Q167" s="333"/>
      <c r="R167" s="325"/>
      <c r="S167" s="325"/>
      <c r="T167" s="325"/>
      <c r="U167" s="325"/>
      <c r="V167" s="325"/>
      <c r="W167" s="325"/>
      <c r="X167" s="325"/>
      <c r="Y167" s="325"/>
      <c r="Z167" s="325"/>
      <c r="AA167" s="325"/>
      <c r="AB167" s="325"/>
      <c r="AC167" s="325"/>
      <c r="AD167" s="325"/>
      <c r="AE167" s="325"/>
      <c r="AF167" s="309"/>
      <c r="AG167" s="309"/>
      <c r="AH167" s="301"/>
      <c r="AI167" s="301"/>
      <c r="AJ167" s="301"/>
      <c r="AK167" s="301"/>
      <c r="AL167" s="301"/>
      <c r="AM167" s="301"/>
      <c r="AN167" s="301"/>
      <c r="AO167" s="301"/>
      <c r="AP167" s="301"/>
      <c r="AQ167" s="301"/>
      <c r="AR167" s="301"/>
      <c r="AS167" s="301"/>
      <c r="AT167" s="301"/>
      <c r="AU167" s="301"/>
      <c r="AV167" s="301"/>
      <c r="AW167" s="301"/>
      <c r="AX167" s="301"/>
      <c r="AY167" s="301"/>
      <c r="AZ167" s="301"/>
      <c r="BA167" s="301"/>
      <c r="BB167" s="301"/>
      <c r="BC167" s="301"/>
      <c r="BD167" s="301"/>
      <c r="BE167" s="301"/>
      <c r="BF167" s="301"/>
      <c r="BG167" s="301"/>
      <c r="BH167" s="301"/>
      <c r="BI167" s="301"/>
    </row>
    <row r="168" spans="17:61" s="110" customFormat="1">
      <c r="Q168" s="333"/>
      <c r="R168" s="325"/>
      <c r="S168" s="325"/>
      <c r="T168" s="325"/>
      <c r="U168" s="325"/>
      <c r="V168" s="325"/>
      <c r="W168" s="325"/>
      <c r="X168" s="325"/>
      <c r="Y168" s="325"/>
      <c r="Z168" s="325"/>
      <c r="AA168" s="325"/>
      <c r="AB168" s="325"/>
      <c r="AC168" s="325"/>
      <c r="AD168" s="325"/>
      <c r="AE168" s="325"/>
      <c r="AF168" s="309"/>
      <c r="AG168" s="309"/>
      <c r="AH168" s="301"/>
      <c r="AI168" s="301"/>
      <c r="AJ168" s="301"/>
      <c r="AK168" s="301"/>
      <c r="AL168" s="301"/>
      <c r="AM168" s="301"/>
      <c r="AN168" s="301"/>
      <c r="AO168" s="301"/>
      <c r="AP168" s="301"/>
      <c r="AQ168" s="301"/>
      <c r="AR168" s="301"/>
      <c r="AS168" s="301"/>
      <c r="AT168" s="301"/>
      <c r="AU168" s="301"/>
      <c r="AV168" s="301"/>
      <c r="AW168" s="301"/>
      <c r="AX168" s="301"/>
      <c r="AY168" s="301"/>
      <c r="AZ168" s="301"/>
      <c r="BA168" s="301"/>
      <c r="BB168" s="301"/>
      <c r="BC168" s="301"/>
      <c r="BD168" s="301"/>
      <c r="BE168" s="301"/>
      <c r="BF168" s="301"/>
      <c r="BG168" s="301"/>
      <c r="BH168" s="301"/>
      <c r="BI168" s="301"/>
    </row>
    <row r="169" spans="17:61" s="110" customFormat="1">
      <c r="Q169" s="333"/>
      <c r="R169" s="325"/>
      <c r="S169" s="325"/>
      <c r="T169" s="325"/>
      <c r="U169" s="325"/>
      <c r="V169" s="325"/>
      <c r="W169" s="325"/>
      <c r="X169" s="325"/>
      <c r="Y169" s="325"/>
      <c r="Z169" s="325"/>
      <c r="AA169" s="325"/>
      <c r="AB169" s="325"/>
      <c r="AC169" s="325"/>
      <c r="AD169" s="325"/>
      <c r="AE169" s="325"/>
      <c r="AF169" s="309"/>
      <c r="AG169" s="309"/>
      <c r="AH169" s="301"/>
      <c r="AI169" s="301"/>
      <c r="AJ169" s="301"/>
      <c r="AK169" s="301"/>
      <c r="AL169" s="301"/>
      <c r="AM169" s="301"/>
      <c r="AN169" s="301"/>
      <c r="AO169" s="301"/>
      <c r="AP169" s="301"/>
      <c r="AQ169" s="301"/>
      <c r="AR169" s="301"/>
      <c r="AS169" s="301"/>
      <c r="AT169" s="301"/>
      <c r="AU169" s="301"/>
      <c r="AV169" s="301"/>
      <c r="AW169" s="301"/>
      <c r="AX169" s="301"/>
      <c r="AY169" s="301"/>
      <c r="AZ169" s="301"/>
      <c r="BA169" s="301"/>
      <c r="BB169" s="301"/>
      <c r="BC169" s="301"/>
      <c r="BD169" s="301"/>
      <c r="BE169" s="301"/>
      <c r="BF169" s="301"/>
      <c r="BG169" s="301"/>
      <c r="BH169" s="301"/>
      <c r="BI169" s="301"/>
    </row>
    <row r="170" spans="17:61" s="110" customFormat="1">
      <c r="Q170" s="333"/>
      <c r="R170" s="325"/>
      <c r="S170" s="325"/>
      <c r="T170" s="325"/>
      <c r="U170" s="325"/>
      <c r="V170" s="325"/>
      <c r="W170" s="325"/>
      <c r="X170" s="325"/>
      <c r="Y170" s="325"/>
      <c r="Z170" s="325"/>
      <c r="AA170" s="325"/>
      <c r="AB170" s="325"/>
      <c r="AC170" s="325"/>
      <c r="AD170" s="325"/>
      <c r="AE170" s="325"/>
      <c r="AF170" s="309"/>
      <c r="AG170" s="309"/>
      <c r="AH170" s="301"/>
      <c r="AI170" s="301"/>
      <c r="AJ170" s="301"/>
      <c r="AK170" s="301"/>
      <c r="AL170" s="301"/>
      <c r="AM170" s="301"/>
      <c r="AN170" s="301"/>
      <c r="AO170" s="301"/>
      <c r="AP170" s="301"/>
      <c r="AQ170" s="301"/>
      <c r="AR170" s="301"/>
      <c r="AS170" s="301"/>
      <c r="AT170" s="301"/>
      <c r="AU170" s="301"/>
      <c r="AV170" s="301"/>
      <c r="AW170" s="301"/>
      <c r="AX170" s="301"/>
      <c r="AY170" s="301"/>
      <c r="AZ170" s="301"/>
      <c r="BA170" s="301"/>
      <c r="BB170" s="301"/>
      <c r="BC170" s="301"/>
      <c r="BD170" s="301"/>
      <c r="BE170" s="301"/>
      <c r="BF170" s="301"/>
      <c r="BG170" s="301"/>
      <c r="BH170" s="301"/>
      <c r="BI170" s="301"/>
    </row>
    <row r="171" spans="17:61" s="110" customFormat="1">
      <c r="Q171" s="333"/>
      <c r="R171" s="325"/>
      <c r="S171" s="325"/>
      <c r="T171" s="325"/>
      <c r="U171" s="325"/>
      <c r="V171" s="325"/>
      <c r="W171" s="325"/>
      <c r="X171" s="325"/>
      <c r="Y171" s="325"/>
      <c r="Z171" s="325"/>
      <c r="AA171" s="325"/>
      <c r="AB171" s="325"/>
      <c r="AC171" s="325"/>
      <c r="AD171" s="325"/>
      <c r="AE171" s="325"/>
      <c r="AF171" s="309"/>
      <c r="AG171" s="309"/>
      <c r="AH171" s="301"/>
      <c r="AI171" s="301"/>
      <c r="AJ171" s="301"/>
      <c r="AK171" s="301"/>
      <c r="AL171" s="301"/>
      <c r="AM171" s="301"/>
      <c r="AN171" s="301"/>
      <c r="AO171" s="301"/>
      <c r="AP171" s="301"/>
      <c r="AQ171" s="301"/>
      <c r="AR171" s="301"/>
      <c r="AS171" s="301"/>
      <c r="AT171" s="301"/>
      <c r="AU171" s="301"/>
      <c r="AV171" s="301"/>
      <c r="AW171" s="301"/>
      <c r="AX171" s="301"/>
      <c r="AY171" s="301"/>
      <c r="AZ171" s="301"/>
      <c r="BA171" s="301"/>
      <c r="BB171" s="301"/>
      <c r="BC171" s="301"/>
      <c r="BD171" s="301"/>
      <c r="BE171" s="301"/>
      <c r="BF171" s="301"/>
      <c r="BG171" s="301"/>
      <c r="BH171" s="301"/>
      <c r="BI171" s="301"/>
    </row>
    <row r="172" spans="17:61" s="110" customFormat="1">
      <c r="Q172" s="333"/>
      <c r="R172" s="325"/>
      <c r="S172" s="325"/>
      <c r="T172" s="325"/>
      <c r="U172" s="325"/>
      <c r="V172" s="325"/>
      <c r="W172" s="325"/>
      <c r="X172" s="325"/>
      <c r="Y172" s="325"/>
      <c r="Z172" s="325"/>
      <c r="AA172" s="325"/>
      <c r="AB172" s="325"/>
      <c r="AC172" s="325"/>
      <c r="AD172" s="325"/>
      <c r="AE172" s="325"/>
      <c r="AF172" s="309"/>
      <c r="AG172" s="309"/>
      <c r="AH172" s="301"/>
      <c r="AI172" s="301"/>
      <c r="AJ172" s="301"/>
      <c r="AK172" s="301"/>
      <c r="AL172" s="301"/>
      <c r="AM172" s="301"/>
      <c r="AN172" s="301"/>
      <c r="AO172" s="301"/>
      <c r="AP172" s="301"/>
      <c r="AQ172" s="301"/>
      <c r="AR172" s="301"/>
      <c r="AS172" s="301"/>
      <c r="AT172" s="301"/>
      <c r="AU172" s="301"/>
      <c r="AV172" s="301"/>
      <c r="AW172" s="301"/>
      <c r="AX172" s="301"/>
      <c r="AY172" s="301"/>
      <c r="AZ172" s="301"/>
      <c r="BA172" s="301"/>
      <c r="BB172" s="301"/>
      <c r="BC172" s="301"/>
      <c r="BD172" s="301"/>
      <c r="BE172" s="301"/>
      <c r="BF172" s="301"/>
      <c r="BG172" s="301"/>
      <c r="BH172" s="301"/>
      <c r="BI172" s="301"/>
    </row>
    <row r="173" spans="17:61" s="110" customFormat="1">
      <c r="Q173" s="333"/>
      <c r="R173" s="325"/>
      <c r="S173" s="325"/>
      <c r="T173" s="325"/>
      <c r="U173" s="325"/>
      <c r="V173" s="325"/>
      <c r="W173" s="325"/>
      <c r="X173" s="325"/>
      <c r="Y173" s="325"/>
      <c r="Z173" s="325"/>
      <c r="AA173" s="325"/>
      <c r="AB173" s="325"/>
      <c r="AC173" s="325"/>
      <c r="AD173" s="325"/>
      <c r="AE173" s="325"/>
      <c r="AF173" s="309"/>
      <c r="AG173" s="309"/>
      <c r="AH173" s="301"/>
      <c r="AI173" s="301"/>
      <c r="AJ173" s="301"/>
      <c r="AK173" s="301"/>
      <c r="AL173" s="301"/>
      <c r="AM173" s="301"/>
      <c r="AN173" s="301"/>
      <c r="AO173" s="301"/>
      <c r="AP173" s="301"/>
      <c r="AQ173" s="301"/>
      <c r="AR173" s="301"/>
      <c r="AS173" s="301"/>
      <c r="AT173" s="301"/>
      <c r="AU173" s="301"/>
      <c r="AV173" s="301"/>
      <c r="AW173" s="301"/>
      <c r="AX173" s="301"/>
      <c r="AY173" s="301"/>
      <c r="AZ173" s="301"/>
      <c r="BA173" s="301"/>
      <c r="BB173" s="301"/>
      <c r="BC173" s="301"/>
      <c r="BD173" s="301"/>
      <c r="BE173" s="301"/>
      <c r="BF173" s="301"/>
      <c r="BG173" s="301"/>
      <c r="BH173" s="301"/>
      <c r="BI173" s="301"/>
    </row>
    <row r="174" spans="17:61" s="110" customFormat="1">
      <c r="Q174" s="333"/>
      <c r="R174" s="325"/>
      <c r="S174" s="325"/>
      <c r="T174" s="325"/>
      <c r="U174" s="325"/>
      <c r="V174" s="325"/>
      <c r="W174" s="325"/>
      <c r="X174" s="325"/>
      <c r="Y174" s="325"/>
      <c r="Z174" s="325"/>
      <c r="AA174" s="325"/>
      <c r="AB174" s="325"/>
      <c r="AC174" s="325"/>
      <c r="AD174" s="325"/>
      <c r="AE174" s="325"/>
      <c r="AF174" s="309"/>
      <c r="AG174" s="309"/>
      <c r="AH174" s="301"/>
      <c r="AI174" s="301"/>
      <c r="AJ174" s="301"/>
      <c r="AK174" s="301"/>
      <c r="AL174" s="301"/>
      <c r="AM174" s="301"/>
      <c r="AN174" s="301"/>
      <c r="AO174" s="301"/>
      <c r="AP174" s="301"/>
      <c r="AQ174" s="301"/>
      <c r="AR174" s="301"/>
      <c r="AS174" s="301"/>
      <c r="AT174" s="301"/>
      <c r="AU174" s="301"/>
      <c r="AV174" s="301"/>
      <c r="AW174" s="301"/>
      <c r="AX174" s="301"/>
      <c r="AY174" s="301"/>
      <c r="AZ174" s="301"/>
      <c r="BA174" s="301"/>
      <c r="BB174" s="301"/>
      <c r="BC174" s="301"/>
      <c r="BD174" s="301"/>
      <c r="BE174" s="301"/>
      <c r="BF174" s="301"/>
      <c r="BG174" s="301"/>
      <c r="BH174" s="301"/>
      <c r="BI174" s="301"/>
    </row>
    <row r="175" spans="17:61" s="110" customFormat="1">
      <c r="Q175" s="333"/>
      <c r="R175" s="325"/>
      <c r="S175" s="325"/>
      <c r="T175" s="325"/>
      <c r="U175" s="325"/>
      <c r="V175" s="325"/>
      <c r="W175" s="325"/>
      <c r="X175" s="325"/>
      <c r="Y175" s="325"/>
      <c r="Z175" s="325"/>
      <c r="AA175" s="325"/>
      <c r="AB175" s="325"/>
      <c r="AC175" s="325"/>
      <c r="AD175" s="325"/>
      <c r="AE175" s="325"/>
      <c r="AF175" s="309"/>
      <c r="AG175" s="309"/>
      <c r="AH175" s="301"/>
      <c r="AI175" s="301"/>
      <c r="AJ175" s="301"/>
      <c r="AK175" s="301"/>
      <c r="AL175" s="301"/>
      <c r="AM175" s="301"/>
      <c r="AN175" s="301"/>
      <c r="AO175" s="301"/>
      <c r="AP175" s="301"/>
      <c r="AQ175" s="301"/>
      <c r="AR175" s="301"/>
      <c r="AS175" s="301"/>
      <c r="AT175" s="301"/>
      <c r="AU175" s="301"/>
      <c r="AV175" s="301"/>
      <c r="AW175" s="301"/>
      <c r="AX175" s="301"/>
      <c r="AY175" s="301"/>
      <c r="AZ175" s="301"/>
      <c r="BA175" s="301"/>
      <c r="BB175" s="301"/>
      <c r="BC175" s="301"/>
      <c r="BD175" s="301"/>
      <c r="BE175" s="301"/>
      <c r="BF175" s="301"/>
      <c r="BG175" s="301"/>
      <c r="BH175" s="301"/>
      <c r="BI175" s="301"/>
    </row>
    <row r="176" spans="17:61" s="110" customFormat="1">
      <c r="Q176" s="333"/>
      <c r="R176" s="325"/>
      <c r="S176" s="325"/>
      <c r="T176" s="325"/>
      <c r="U176" s="325"/>
      <c r="V176" s="325"/>
      <c r="W176" s="325"/>
      <c r="X176" s="325"/>
      <c r="Y176" s="325"/>
      <c r="Z176" s="325"/>
      <c r="AA176" s="325"/>
      <c r="AB176" s="325"/>
      <c r="AC176" s="325"/>
      <c r="AD176" s="325"/>
      <c r="AE176" s="325"/>
      <c r="AF176" s="309"/>
      <c r="AG176" s="309"/>
      <c r="AH176" s="301"/>
      <c r="AI176" s="301"/>
      <c r="AJ176" s="301"/>
      <c r="AK176" s="301"/>
      <c r="AL176" s="301"/>
      <c r="AM176" s="301"/>
      <c r="AN176" s="301"/>
      <c r="AO176" s="301"/>
      <c r="AP176" s="301"/>
      <c r="AQ176" s="301"/>
      <c r="AR176" s="301"/>
      <c r="AS176" s="301"/>
      <c r="AT176" s="301"/>
      <c r="AU176" s="301"/>
      <c r="AV176" s="301"/>
      <c r="AW176" s="301"/>
      <c r="AX176" s="301"/>
      <c r="AY176" s="301"/>
      <c r="AZ176" s="301"/>
      <c r="BA176" s="301"/>
      <c r="BB176" s="301"/>
      <c r="BC176" s="301"/>
      <c r="BD176" s="301"/>
      <c r="BE176" s="301"/>
      <c r="BF176" s="301"/>
      <c r="BG176" s="301"/>
      <c r="BH176" s="301"/>
      <c r="BI176" s="301"/>
    </row>
    <row r="177" spans="17:61" s="110" customFormat="1">
      <c r="Q177" s="333"/>
      <c r="R177" s="325"/>
      <c r="S177" s="325"/>
      <c r="T177" s="325"/>
      <c r="U177" s="325"/>
      <c r="V177" s="325"/>
      <c r="W177" s="325"/>
      <c r="X177" s="325"/>
      <c r="Y177" s="325"/>
      <c r="Z177" s="325"/>
      <c r="AA177" s="325"/>
      <c r="AB177" s="325"/>
      <c r="AC177" s="325"/>
      <c r="AD177" s="325"/>
      <c r="AE177" s="325"/>
      <c r="AF177" s="309"/>
      <c r="AG177" s="309"/>
      <c r="AH177" s="301"/>
      <c r="AI177" s="301"/>
      <c r="AJ177" s="301"/>
      <c r="AK177" s="301"/>
      <c r="AL177" s="301"/>
      <c r="AM177" s="301"/>
      <c r="AN177" s="301"/>
      <c r="AO177" s="301"/>
      <c r="AP177" s="301"/>
      <c r="AQ177" s="301"/>
      <c r="AR177" s="301"/>
      <c r="AS177" s="301"/>
      <c r="AT177" s="301"/>
      <c r="AU177" s="301"/>
      <c r="AV177" s="301"/>
      <c r="AW177" s="301"/>
      <c r="AX177" s="301"/>
      <c r="AY177" s="301"/>
      <c r="AZ177" s="301"/>
      <c r="BA177" s="301"/>
      <c r="BB177" s="301"/>
      <c r="BC177" s="301"/>
      <c r="BD177" s="301"/>
      <c r="BE177" s="301"/>
      <c r="BF177" s="301"/>
      <c r="BG177" s="301"/>
      <c r="BH177" s="301"/>
      <c r="BI177" s="301"/>
    </row>
    <row r="178" spans="17:61" s="110" customFormat="1">
      <c r="Q178" s="333"/>
      <c r="R178" s="325"/>
      <c r="S178" s="325"/>
      <c r="T178" s="325"/>
      <c r="U178" s="325"/>
      <c r="V178" s="325"/>
      <c r="W178" s="325"/>
      <c r="X178" s="325"/>
      <c r="Y178" s="325"/>
      <c r="Z178" s="325"/>
      <c r="AA178" s="325"/>
      <c r="AB178" s="325"/>
      <c r="AC178" s="325"/>
      <c r="AD178" s="325"/>
      <c r="AE178" s="325"/>
      <c r="AF178" s="309"/>
      <c r="AG178" s="309"/>
      <c r="AH178" s="301"/>
      <c r="AI178" s="301"/>
      <c r="AJ178" s="301"/>
      <c r="AK178" s="301"/>
      <c r="AL178" s="301"/>
      <c r="AM178" s="301"/>
      <c r="AN178" s="301"/>
      <c r="AO178" s="301"/>
      <c r="AP178" s="301"/>
      <c r="AQ178" s="301"/>
      <c r="AR178" s="301"/>
      <c r="AS178" s="301"/>
      <c r="AT178" s="301"/>
      <c r="AU178" s="301"/>
      <c r="AV178" s="301"/>
      <c r="AW178" s="301"/>
      <c r="AX178" s="301"/>
      <c r="AY178" s="301"/>
      <c r="AZ178" s="301"/>
      <c r="BA178" s="301"/>
      <c r="BB178" s="301"/>
      <c r="BC178" s="301"/>
      <c r="BD178" s="301"/>
      <c r="BE178" s="301"/>
      <c r="BF178" s="301"/>
      <c r="BG178" s="301"/>
      <c r="BH178" s="301"/>
      <c r="BI178" s="301"/>
    </row>
    <row r="179" spans="17:61" s="110" customFormat="1">
      <c r="Q179" s="333"/>
      <c r="R179" s="325"/>
      <c r="S179" s="325"/>
      <c r="T179" s="325"/>
      <c r="U179" s="325"/>
      <c r="V179" s="325"/>
      <c r="W179" s="325"/>
      <c r="X179" s="325"/>
      <c r="Y179" s="325"/>
      <c r="Z179" s="325"/>
      <c r="AA179" s="325"/>
      <c r="AB179" s="325"/>
      <c r="AC179" s="325"/>
      <c r="AD179" s="325"/>
      <c r="AE179" s="325"/>
      <c r="AF179" s="309"/>
      <c r="AG179" s="309"/>
      <c r="AH179" s="301"/>
      <c r="AI179" s="301"/>
      <c r="AJ179" s="301"/>
      <c r="AK179" s="301"/>
      <c r="AL179" s="301"/>
      <c r="AM179" s="301"/>
      <c r="AN179" s="301"/>
      <c r="AO179" s="301"/>
      <c r="AP179" s="301"/>
      <c r="AQ179" s="301"/>
      <c r="AR179" s="301"/>
      <c r="AS179" s="301"/>
      <c r="AT179" s="301"/>
      <c r="AU179" s="301"/>
      <c r="AV179" s="301"/>
      <c r="AW179" s="301"/>
      <c r="AX179" s="301"/>
      <c r="AY179" s="301"/>
      <c r="AZ179" s="301"/>
      <c r="BA179" s="301"/>
      <c r="BB179" s="301"/>
      <c r="BC179" s="301"/>
      <c r="BD179" s="301"/>
      <c r="BE179" s="301"/>
      <c r="BF179" s="301"/>
      <c r="BG179" s="301"/>
      <c r="BH179" s="301"/>
      <c r="BI179" s="301"/>
    </row>
    <row r="180" spans="17:61" s="110" customFormat="1">
      <c r="Q180" s="333"/>
      <c r="R180" s="325"/>
      <c r="S180" s="325"/>
      <c r="T180" s="325"/>
      <c r="U180" s="325"/>
      <c r="V180" s="325"/>
      <c r="W180" s="325"/>
      <c r="X180" s="325"/>
      <c r="Y180" s="325"/>
      <c r="Z180" s="325"/>
      <c r="AA180" s="325"/>
      <c r="AB180" s="325"/>
      <c r="AC180" s="325"/>
      <c r="AD180" s="325"/>
      <c r="AE180" s="325"/>
      <c r="AF180" s="309"/>
      <c r="AG180" s="309"/>
      <c r="AH180" s="301"/>
      <c r="AI180" s="301"/>
      <c r="AJ180" s="301"/>
      <c r="AK180" s="301"/>
      <c r="AL180" s="301"/>
      <c r="AM180" s="301"/>
      <c r="AN180" s="301"/>
      <c r="AO180" s="301"/>
      <c r="AP180" s="301"/>
      <c r="AQ180" s="301"/>
      <c r="AR180" s="301"/>
      <c r="AS180" s="301"/>
      <c r="AT180" s="301"/>
      <c r="AU180" s="301"/>
      <c r="AV180" s="301"/>
      <c r="AW180" s="301"/>
      <c r="AX180" s="301"/>
      <c r="AY180" s="301"/>
      <c r="AZ180" s="301"/>
      <c r="BA180" s="301"/>
      <c r="BB180" s="301"/>
      <c r="BC180" s="301"/>
      <c r="BD180" s="301"/>
      <c r="BE180" s="301"/>
      <c r="BF180" s="301"/>
      <c r="BG180" s="301"/>
      <c r="BH180" s="301"/>
      <c r="BI180" s="301"/>
    </row>
    <row r="181" spans="17:61" s="110" customFormat="1">
      <c r="Q181" s="333"/>
      <c r="R181" s="325"/>
      <c r="S181" s="325"/>
      <c r="T181" s="325"/>
      <c r="U181" s="325"/>
      <c r="V181" s="325"/>
      <c r="W181" s="325"/>
      <c r="X181" s="325"/>
      <c r="Y181" s="325"/>
      <c r="Z181" s="325"/>
      <c r="AA181" s="325"/>
      <c r="AB181" s="325"/>
      <c r="AC181" s="325"/>
      <c r="AD181" s="325"/>
      <c r="AE181" s="325"/>
      <c r="AF181" s="309"/>
      <c r="AG181" s="309"/>
      <c r="AH181" s="301"/>
      <c r="AI181" s="301"/>
      <c r="AJ181" s="301"/>
      <c r="AK181" s="301"/>
      <c r="AL181" s="301"/>
      <c r="AM181" s="301"/>
      <c r="AN181" s="301"/>
      <c r="AO181" s="301"/>
      <c r="AP181" s="301"/>
      <c r="AQ181" s="301"/>
      <c r="AR181" s="301"/>
      <c r="AS181" s="301"/>
      <c r="AT181" s="301"/>
      <c r="AU181" s="301"/>
      <c r="AV181" s="301"/>
      <c r="AW181" s="301"/>
      <c r="AX181" s="301"/>
      <c r="AY181" s="301"/>
      <c r="AZ181" s="301"/>
      <c r="BA181" s="301"/>
      <c r="BB181" s="301"/>
      <c r="BC181" s="301"/>
      <c r="BD181" s="301"/>
      <c r="BE181" s="301"/>
      <c r="BF181" s="301"/>
      <c r="BG181" s="301"/>
      <c r="BH181" s="301"/>
      <c r="BI181" s="301"/>
    </row>
    <row r="182" spans="17:61" s="110" customFormat="1">
      <c r="Q182" s="333"/>
      <c r="R182" s="325"/>
      <c r="S182" s="325"/>
      <c r="T182" s="325"/>
      <c r="U182" s="325"/>
      <c r="V182" s="325"/>
      <c r="W182" s="325"/>
      <c r="X182" s="325"/>
      <c r="Y182" s="325"/>
      <c r="Z182" s="325"/>
      <c r="AA182" s="325"/>
      <c r="AB182" s="325"/>
      <c r="AC182" s="325"/>
      <c r="AD182" s="325"/>
      <c r="AE182" s="325"/>
      <c r="AF182" s="309"/>
      <c r="AG182" s="309"/>
      <c r="AH182" s="301"/>
      <c r="AI182" s="301"/>
      <c r="AJ182" s="301"/>
      <c r="AK182" s="301"/>
      <c r="AL182" s="301"/>
      <c r="AM182" s="301"/>
      <c r="AN182" s="301"/>
      <c r="AO182" s="301"/>
      <c r="AP182" s="301"/>
      <c r="AQ182" s="301"/>
      <c r="AR182" s="301"/>
      <c r="AS182" s="301"/>
      <c r="AT182" s="301"/>
      <c r="AU182" s="301"/>
      <c r="AV182" s="301"/>
      <c r="AW182" s="301"/>
      <c r="AX182" s="301"/>
      <c r="AY182" s="301"/>
      <c r="AZ182" s="301"/>
      <c r="BA182" s="301"/>
      <c r="BB182" s="301"/>
      <c r="BC182" s="301"/>
      <c r="BD182" s="301"/>
      <c r="BE182" s="301"/>
      <c r="BF182" s="301"/>
      <c r="BG182" s="301"/>
      <c r="BH182" s="301"/>
      <c r="BI182" s="301"/>
    </row>
    <row r="183" spans="17:61" s="110" customFormat="1">
      <c r="Q183" s="333"/>
      <c r="R183" s="325"/>
      <c r="S183" s="325"/>
      <c r="T183" s="325"/>
      <c r="U183" s="325"/>
      <c r="V183" s="325"/>
      <c r="W183" s="325"/>
      <c r="X183" s="325"/>
      <c r="Y183" s="325"/>
      <c r="Z183" s="325"/>
      <c r="AA183" s="325"/>
      <c r="AB183" s="325"/>
      <c r="AC183" s="325"/>
      <c r="AD183" s="325"/>
      <c r="AE183" s="325"/>
      <c r="AF183" s="309"/>
      <c r="AG183" s="309"/>
      <c r="AH183" s="301"/>
      <c r="AI183" s="301"/>
      <c r="AJ183" s="301"/>
      <c r="AK183" s="301"/>
      <c r="AL183" s="301"/>
      <c r="AM183" s="301"/>
      <c r="AN183" s="301"/>
      <c r="AO183" s="301"/>
      <c r="AP183" s="301"/>
      <c r="AQ183" s="301"/>
      <c r="AR183" s="301"/>
      <c r="AS183" s="301"/>
      <c r="AT183" s="301"/>
      <c r="AU183" s="301"/>
      <c r="AV183" s="301"/>
      <c r="AW183" s="301"/>
      <c r="AX183" s="301"/>
      <c r="AY183" s="301"/>
      <c r="AZ183" s="301"/>
      <c r="BA183" s="301"/>
      <c r="BB183" s="301"/>
      <c r="BC183" s="301"/>
      <c r="BD183" s="301"/>
      <c r="BE183" s="301"/>
      <c r="BF183" s="301"/>
      <c r="BG183" s="301"/>
      <c r="BH183" s="301"/>
      <c r="BI183" s="301"/>
    </row>
    <row r="184" spans="17:61" s="110" customFormat="1">
      <c r="Q184" s="333"/>
      <c r="R184" s="325"/>
      <c r="S184" s="325"/>
      <c r="T184" s="325"/>
      <c r="U184" s="325"/>
      <c r="V184" s="325"/>
      <c r="W184" s="325"/>
      <c r="X184" s="325"/>
      <c r="Y184" s="325"/>
      <c r="Z184" s="325"/>
      <c r="AA184" s="325"/>
      <c r="AB184" s="325"/>
      <c r="AC184" s="325"/>
      <c r="AD184" s="325"/>
      <c r="AE184" s="325"/>
      <c r="AF184" s="309"/>
      <c r="AG184" s="309"/>
      <c r="AH184" s="301"/>
      <c r="AI184" s="301"/>
      <c r="AJ184" s="301"/>
      <c r="AK184" s="301"/>
      <c r="AL184" s="301"/>
      <c r="AM184" s="301"/>
      <c r="AN184" s="301"/>
      <c r="AO184" s="301"/>
      <c r="AP184" s="301"/>
      <c r="AQ184" s="301"/>
      <c r="AR184" s="301"/>
      <c r="AS184" s="301"/>
      <c r="AT184" s="301"/>
      <c r="AU184" s="301"/>
      <c r="AV184" s="301"/>
      <c r="AW184" s="301"/>
      <c r="AX184" s="301"/>
      <c r="AY184" s="301"/>
      <c r="AZ184" s="301"/>
      <c r="BA184" s="301"/>
      <c r="BB184" s="301"/>
      <c r="BC184" s="301"/>
      <c r="BD184" s="301"/>
      <c r="BE184" s="301"/>
      <c r="BF184" s="301"/>
      <c r="BG184" s="301"/>
      <c r="BH184" s="301"/>
      <c r="BI184" s="301"/>
    </row>
    <row r="185" spans="17:61" s="110" customFormat="1">
      <c r="Q185" s="333"/>
      <c r="R185" s="325"/>
      <c r="S185" s="325"/>
      <c r="T185" s="325"/>
      <c r="U185" s="325"/>
      <c r="V185" s="325"/>
      <c r="W185" s="325"/>
      <c r="X185" s="325"/>
      <c r="Y185" s="325"/>
      <c r="Z185" s="325"/>
      <c r="AA185" s="325"/>
      <c r="AB185" s="325"/>
      <c r="AC185" s="325"/>
      <c r="AD185" s="325"/>
      <c r="AE185" s="325"/>
      <c r="AF185" s="309"/>
      <c r="AG185" s="309"/>
      <c r="AH185" s="301"/>
      <c r="AI185" s="301"/>
      <c r="AJ185" s="301"/>
      <c r="AK185" s="301"/>
      <c r="AL185" s="301"/>
      <c r="AM185" s="301"/>
      <c r="AN185" s="301"/>
      <c r="AO185" s="301"/>
      <c r="AP185" s="301"/>
      <c r="AQ185" s="301"/>
      <c r="AR185" s="301"/>
      <c r="AS185" s="301"/>
      <c r="AT185" s="301"/>
      <c r="AU185" s="301"/>
      <c r="AV185" s="301"/>
      <c r="AW185" s="301"/>
      <c r="AX185" s="301"/>
      <c r="AY185" s="301"/>
      <c r="AZ185" s="301"/>
      <c r="BA185" s="301"/>
      <c r="BB185" s="301"/>
      <c r="BC185" s="301"/>
      <c r="BD185" s="301"/>
      <c r="BE185" s="301"/>
      <c r="BF185" s="301"/>
      <c r="BG185" s="301"/>
      <c r="BH185" s="301"/>
      <c r="BI185" s="301"/>
    </row>
    <row r="186" spans="17:61" s="110" customFormat="1">
      <c r="Q186" s="333"/>
      <c r="R186" s="325"/>
      <c r="S186" s="325"/>
      <c r="T186" s="325"/>
      <c r="U186" s="325"/>
      <c r="V186" s="325"/>
      <c r="W186" s="325"/>
      <c r="X186" s="325"/>
      <c r="Y186" s="325"/>
      <c r="Z186" s="325"/>
      <c r="AA186" s="325"/>
      <c r="AB186" s="325"/>
      <c r="AC186" s="325"/>
      <c r="AD186" s="325"/>
      <c r="AE186" s="325"/>
      <c r="AF186" s="309"/>
      <c r="AG186" s="309"/>
      <c r="AH186" s="301"/>
      <c r="AI186" s="301"/>
      <c r="AJ186" s="301"/>
      <c r="AK186" s="301"/>
      <c r="AL186" s="301"/>
      <c r="AM186" s="301"/>
      <c r="AN186" s="301"/>
      <c r="AO186" s="301"/>
      <c r="AP186" s="301"/>
      <c r="AQ186" s="301"/>
      <c r="AR186" s="301"/>
      <c r="AS186" s="301"/>
      <c r="AT186" s="301"/>
      <c r="AU186" s="301"/>
      <c r="AV186" s="301"/>
      <c r="AW186" s="301"/>
      <c r="AX186" s="301"/>
      <c r="AY186" s="301"/>
      <c r="AZ186" s="301"/>
      <c r="BA186" s="301"/>
      <c r="BB186" s="301"/>
      <c r="BC186" s="301"/>
      <c r="BD186" s="301"/>
      <c r="BE186" s="301"/>
      <c r="BF186" s="301"/>
      <c r="BG186" s="301"/>
      <c r="BH186" s="301"/>
      <c r="BI186" s="301"/>
    </row>
    <row r="187" spans="17:61" s="110" customFormat="1">
      <c r="Q187" s="333"/>
      <c r="R187" s="325"/>
      <c r="S187" s="325"/>
      <c r="T187" s="325"/>
      <c r="U187" s="325"/>
      <c r="V187" s="325"/>
      <c r="W187" s="325"/>
      <c r="X187" s="325"/>
      <c r="Y187" s="325"/>
      <c r="Z187" s="325"/>
      <c r="AA187" s="325"/>
      <c r="AB187" s="325"/>
      <c r="AC187" s="325"/>
      <c r="AD187" s="325"/>
      <c r="AE187" s="325"/>
      <c r="AF187" s="309"/>
      <c r="AG187" s="309"/>
      <c r="AH187" s="301"/>
      <c r="AI187" s="301"/>
      <c r="AJ187" s="301"/>
      <c r="AK187" s="301"/>
      <c r="AL187" s="301"/>
      <c r="AM187" s="301"/>
      <c r="AN187" s="301"/>
      <c r="AO187" s="301"/>
      <c r="AP187" s="301"/>
      <c r="AQ187" s="301"/>
      <c r="AR187" s="301"/>
      <c r="AS187" s="301"/>
      <c r="AT187" s="301"/>
      <c r="AU187" s="301"/>
      <c r="AV187" s="301"/>
      <c r="AW187" s="301"/>
      <c r="AX187" s="301"/>
      <c r="AY187" s="301"/>
      <c r="AZ187" s="301"/>
      <c r="BA187" s="301"/>
      <c r="BB187" s="301"/>
      <c r="BC187" s="301"/>
      <c r="BD187" s="301"/>
      <c r="BE187" s="301"/>
      <c r="BF187" s="301"/>
      <c r="BG187" s="301"/>
      <c r="BH187" s="301"/>
      <c r="BI187" s="301"/>
    </row>
    <row r="188" spans="17:61" s="110" customFormat="1">
      <c r="Q188" s="333"/>
      <c r="R188" s="325"/>
      <c r="S188" s="325"/>
      <c r="T188" s="325"/>
      <c r="U188" s="325"/>
      <c r="V188" s="325"/>
      <c r="W188" s="325"/>
      <c r="X188" s="325"/>
      <c r="Y188" s="325"/>
      <c r="Z188" s="325"/>
      <c r="AA188" s="325"/>
      <c r="AB188" s="325"/>
      <c r="AC188" s="325"/>
      <c r="AD188" s="325"/>
      <c r="AE188" s="325"/>
      <c r="AF188" s="309"/>
      <c r="AG188" s="309"/>
      <c r="AH188" s="301"/>
      <c r="AI188" s="301"/>
      <c r="AJ188" s="301"/>
      <c r="AK188" s="301"/>
      <c r="AL188" s="301"/>
      <c r="AM188" s="301"/>
      <c r="AN188" s="301"/>
      <c r="AO188" s="301"/>
      <c r="AP188" s="301"/>
      <c r="AQ188" s="301"/>
      <c r="AR188" s="301"/>
      <c r="AS188" s="301"/>
      <c r="AT188" s="301"/>
      <c r="AU188" s="301"/>
      <c r="AV188" s="301"/>
      <c r="AW188" s="301"/>
      <c r="AX188" s="301"/>
      <c r="AY188" s="301"/>
      <c r="AZ188" s="301"/>
      <c r="BA188" s="301"/>
      <c r="BB188" s="301"/>
      <c r="BC188" s="301"/>
      <c r="BD188" s="301"/>
      <c r="BE188" s="301"/>
      <c r="BF188" s="301"/>
      <c r="BG188" s="301"/>
      <c r="BH188" s="301"/>
      <c r="BI188" s="301"/>
    </row>
    <row r="189" spans="17:61" s="110" customFormat="1">
      <c r="Q189" s="333"/>
      <c r="R189" s="325"/>
      <c r="S189" s="325"/>
      <c r="T189" s="325"/>
      <c r="U189" s="325"/>
      <c r="V189" s="325"/>
      <c r="W189" s="325"/>
      <c r="X189" s="325"/>
      <c r="Y189" s="325"/>
      <c r="Z189" s="325"/>
      <c r="AA189" s="325"/>
      <c r="AB189" s="325"/>
      <c r="AC189" s="325"/>
      <c r="AD189" s="325"/>
      <c r="AE189" s="325"/>
      <c r="AF189" s="309"/>
      <c r="AG189" s="309"/>
      <c r="AH189" s="301"/>
      <c r="AI189" s="301"/>
      <c r="AJ189" s="301"/>
      <c r="AK189" s="301"/>
      <c r="AL189" s="301"/>
      <c r="AM189" s="301"/>
      <c r="AN189" s="301"/>
      <c r="AO189" s="301"/>
      <c r="AP189" s="301"/>
      <c r="AQ189" s="301"/>
      <c r="AR189" s="301"/>
      <c r="AS189" s="301"/>
      <c r="AT189" s="301"/>
      <c r="AU189" s="301"/>
      <c r="AV189" s="301"/>
      <c r="AW189" s="301"/>
      <c r="AX189" s="301"/>
      <c r="AY189" s="301"/>
      <c r="AZ189" s="301"/>
      <c r="BA189" s="301"/>
      <c r="BB189" s="301"/>
      <c r="BC189" s="301"/>
      <c r="BD189" s="301"/>
      <c r="BE189" s="301"/>
      <c r="BF189" s="301"/>
      <c r="BG189" s="301"/>
      <c r="BH189" s="301"/>
      <c r="BI189" s="301"/>
    </row>
    <row r="190" spans="17:61" s="110" customFormat="1">
      <c r="Q190" s="333"/>
      <c r="R190" s="325"/>
      <c r="S190" s="325"/>
      <c r="T190" s="325"/>
      <c r="U190" s="325"/>
      <c r="V190" s="325"/>
      <c r="W190" s="325"/>
      <c r="X190" s="325"/>
      <c r="Y190" s="325"/>
      <c r="Z190" s="325"/>
      <c r="AA190" s="325"/>
      <c r="AB190" s="325"/>
      <c r="AC190" s="325"/>
      <c r="AD190" s="325"/>
      <c r="AE190" s="325"/>
      <c r="AF190" s="309"/>
      <c r="AG190" s="309"/>
      <c r="AH190" s="301"/>
      <c r="AI190" s="301"/>
      <c r="AJ190" s="301"/>
      <c r="AK190" s="301"/>
      <c r="AL190" s="301"/>
      <c r="AM190" s="301"/>
      <c r="AN190" s="301"/>
      <c r="AO190" s="301"/>
      <c r="AP190" s="301"/>
      <c r="AQ190" s="301"/>
      <c r="AR190" s="301"/>
      <c r="AS190" s="301"/>
      <c r="AT190" s="301"/>
      <c r="AU190" s="301"/>
      <c r="AV190" s="301"/>
      <c r="AW190" s="301"/>
      <c r="AX190" s="301"/>
      <c r="AY190" s="301"/>
      <c r="AZ190" s="301"/>
      <c r="BA190" s="301"/>
      <c r="BB190" s="301"/>
      <c r="BC190" s="301"/>
      <c r="BD190" s="301"/>
      <c r="BE190" s="301"/>
      <c r="BF190" s="301"/>
      <c r="BG190" s="301"/>
      <c r="BH190" s="301"/>
      <c r="BI190" s="301"/>
    </row>
    <row r="191" spans="17:61" s="110" customFormat="1">
      <c r="Q191" s="333"/>
      <c r="R191" s="325"/>
      <c r="S191" s="325"/>
      <c r="T191" s="325"/>
      <c r="U191" s="325"/>
      <c r="V191" s="325"/>
      <c r="W191" s="325"/>
      <c r="X191" s="325"/>
      <c r="Y191" s="325"/>
      <c r="Z191" s="325"/>
      <c r="AA191" s="325"/>
      <c r="AB191" s="325"/>
      <c r="AC191" s="325"/>
      <c r="AD191" s="325"/>
      <c r="AE191" s="325"/>
      <c r="AF191" s="309"/>
      <c r="AG191" s="309"/>
      <c r="AH191" s="301"/>
      <c r="AI191" s="301"/>
      <c r="AJ191" s="301"/>
      <c r="AK191" s="301"/>
      <c r="AL191" s="301"/>
      <c r="AM191" s="301"/>
      <c r="AN191" s="301"/>
      <c r="AO191" s="301"/>
      <c r="AP191" s="301"/>
      <c r="AQ191" s="301"/>
      <c r="AR191" s="301"/>
      <c r="AS191" s="301"/>
      <c r="AT191" s="301"/>
      <c r="AU191" s="301"/>
      <c r="AV191" s="301"/>
      <c r="AW191" s="301"/>
      <c r="AX191" s="301"/>
      <c r="AY191" s="301"/>
      <c r="AZ191" s="301"/>
      <c r="BA191" s="301"/>
      <c r="BB191" s="301"/>
      <c r="BC191" s="301"/>
      <c r="BD191" s="301"/>
      <c r="BE191" s="301"/>
      <c r="BF191" s="301"/>
      <c r="BG191" s="301"/>
      <c r="BH191" s="301"/>
      <c r="BI191" s="301"/>
    </row>
    <row r="192" spans="17:61" s="110" customFormat="1">
      <c r="Q192" s="333"/>
      <c r="R192" s="325"/>
      <c r="S192" s="325"/>
      <c r="T192" s="325"/>
      <c r="U192" s="325"/>
      <c r="V192" s="325"/>
      <c r="W192" s="325"/>
      <c r="X192" s="325"/>
      <c r="Y192" s="325"/>
      <c r="Z192" s="325"/>
      <c r="AA192" s="325"/>
      <c r="AB192" s="325"/>
      <c r="AC192" s="325"/>
      <c r="AD192" s="325"/>
      <c r="AE192" s="325"/>
      <c r="AF192" s="309"/>
      <c r="AG192" s="309"/>
      <c r="AH192" s="301"/>
      <c r="AI192" s="301"/>
      <c r="AJ192" s="301"/>
      <c r="AK192" s="301"/>
      <c r="AL192" s="301"/>
      <c r="AM192" s="301"/>
      <c r="AN192" s="301"/>
      <c r="AO192" s="301"/>
      <c r="AP192" s="301"/>
      <c r="AQ192" s="301"/>
      <c r="AR192" s="301"/>
      <c r="AS192" s="301"/>
      <c r="AT192" s="301"/>
      <c r="AU192" s="301"/>
      <c r="AV192" s="301"/>
      <c r="AW192" s="301"/>
      <c r="AX192" s="301"/>
      <c r="AY192" s="301"/>
      <c r="AZ192" s="301"/>
      <c r="BA192" s="301"/>
      <c r="BB192" s="301"/>
      <c r="BC192" s="301"/>
      <c r="BD192" s="301"/>
      <c r="BE192" s="301"/>
      <c r="BF192" s="301"/>
      <c r="BG192" s="301"/>
      <c r="BH192" s="301"/>
      <c r="BI192" s="301"/>
    </row>
    <row r="193" spans="17:61" s="110" customFormat="1">
      <c r="Q193" s="333"/>
      <c r="R193" s="325"/>
      <c r="S193" s="325"/>
      <c r="T193" s="325"/>
      <c r="U193" s="325"/>
      <c r="V193" s="325"/>
      <c r="W193" s="325"/>
      <c r="X193" s="325"/>
      <c r="Y193" s="325"/>
      <c r="Z193" s="325"/>
      <c r="AA193" s="325"/>
      <c r="AB193" s="325"/>
      <c r="AC193" s="325"/>
      <c r="AD193" s="325"/>
      <c r="AE193" s="325"/>
      <c r="AF193" s="309"/>
      <c r="AG193" s="309"/>
      <c r="AH193" s="301"/>
      <c r="AI193" s="301"/>
      <c r="AJ193" s="301"/>
      <c r="AK193" s="301"/>
      <c r="AL193" s="301"/>
      <c r="AM193" s="301"/>
      <c r="AN193" s="301"/>
      <c r="AO193" s="301"/>
      <c r="AP193" s="301"/>
      <c r="AQ193" s="301"/>
      <c r="AR193" s="301"/>
      <c r="AS193" s="301"/>
      <c r="AT193" s="301"/>
      <c r="AU193" s="301"/>
      <c r="AV193" s="301"/>
      <c r="AW193" s="301"/>
      <c r="AX193" s="301"/>
      <c r="AY193" s="301"/>
      <c r="AZ193" s="301"/>
      <c r="BA193" s="301"/>
      <c r="BB193" s="301"/>
      <c r="BC193" s="301"/>
      <c r="BD193" s="301"/>
      <c r="BE193" s="301"/>
      <c r="BF193" s="301"/>
      <c r="BG193" s="301"/>
      <c r="BH193" s="301"/>
      <c r="BI193" s="301"/>
    </row>
    <row r="194" spans="17:61" s="110" customFormat="1">
      <c r="Q194" s="333"/>
      <c r="R194" s="325"/>
      <c r="S194" s="325"/>
      <c r="T194" s="325"/>
      <c r="U194" s="325"/>
      <c r="V194" s="325"/>
      <c r="W194" s="325"/>
      <c r="X194" s="325"/>
      <c r="Y194" s="325"/>
      <c r="Z194" s="325"/>
      <c r="AA194" s="325"/>
      <c r="AB194" s="325"/>
      <c r="AC194" s="325"/>
      <c r="AD194" s="325"/>
      <c r="AE194" s="325"/>
      <c r="AF194" s="309"/>
      <c r="AG194" s="309"/>
      <c r="AH194" s="301"/>
      <c r="AI194" s="301"/>
      <c r="AJ194" s="301"/>
      <c r="AK194" s="301"/>
      <c r="AL194" s="301"/>
      <c r="AM194" s="301"/>
      <c r="AN194" s="301"/>
      <c r="AO194" s="301"/>
      <c r="AP194" s="301"/>
      <c r="AQ194" s="301"/>
      <c r="AR194" s="301"/>
      <c r="AS194" s="301"/>
      <c r="AT194" s="301"/>
      <c r="AU194" s="301"/>
      <c r="AV194" s="301"/>
      <c r="AW194" s="301"/>
      <c r="AX194" s="301"/>
      <c r="AY194" s="301"/>
      <c r="AZ194" s="301"/>
      <c r="BA194" s="301"/>
      <c r="BB194" s="301"/>
      <c r="BC194" s="301"/>
      <c r="BD194" s="301"/>
      <c r="BE194" s="301"/>
      <c r="BF194" s="301"/>
      <c r="BG194" s="301"/>
      <c r="BH194" s="301"/>
      <c r="BI194" s="301"/>
    </row>
    <row r="195" spans="17:61" s="110" customFormat="1">
      <c r="Q195" s="333"/>
      <c r="R195" s="325"/>
      <c r="S195" s="325"/>
      <c r="T195" s="325"/>
      <c r="U195" s="325"/>
      <c r="V195" s="325"/>
      <c r="W195" s="325"/>
      <c r="X195" s="325"/>
      <c r="Y195" s="325"/>
      <c r="Z195" s="325"/>
      <c r="AA195" s="325"/>
      <c r="AB195" s="325"/>
      <c r="AC195" s="325"/>
      <c r="AD195" s="325"/>
      <c r="AE195" s="325"/>
      <c r="AF195" s="309"/>
      <c r="AG195" s="309"/>
      <c r="AH195" s="301"/>
      <c r="AI195" s="301"/>
      <c r="AJ195" s="301"/>
      <c r="AK195" s="301"/>
      <c r="AL195" s="301"/>
      <c r="AM195" s="301"/>
      <c r="AN195" s="301"/>
      <c r="AO195" s="301"/>
      <c r="AP195" s="301"/>
      <c r="AQ195" s="301"/>
      <c r="AR195" s="301"/>
      <c r="AS195" s="301"/>
      <c r="AT195" s="301"/>
      <c r="AU195" s="301"/>
      <c r="AV195" s="301"/>
      <c r="AW195" s="301"/>
      <c r="AX195" s="301"/>
      <c r="AY195" s="301"/>
      <c r="AZ195" s="301"/>
      <c r="BA195" s="301"/>
      <c r="BB195" s="301"/>
      <c r="BC195" s="301"/>
      <c r="BD195" s="301"/>
      <c r="BE195" s="301"/>
      <c r="BF195" s="301"/>
      <c r="BG195" s="301"/>
      <c r="BH195" s="301"/>
      <c r="BI195" s="301"/>
    </row>
    <row r="196" spans="17:61" s="110" customFormat="1">
      <c r="Q196" s="333"/>
      <c r="R196" s="325"/>
      <c r="S196" s="325"/>
      <c r="T196" s="325"/>
      <c r="U196" s="325"/>
      <c r="V196" s="325"/>
      <c r="W196" s="325"/>
      <c r="X196" s="325"/>
      <c r="Y196" s="325"/>
      <c r="Z196" s="325"/>
      <c r="AA196" s="325"/>
      <c r="AB196" s="325"/>
      <c r="AC196" s="325"/>
      <c r="AD196" s="325"/>
      <c r="AE196" s="325"/>
      <c r="AF196" s="309"/>
      <c r="AG196" s="309"/>
      <c r="AH196" s="301"/>
      <c r="AI196" s="301"/>
      <c r="AJ196" s="301"/>
      <c r="AK196" s="301"/>
      <c r="AL196" s="301"/>
      <c r="AM196" s="301"/>
      <c r="AN196" s="301"/>
      <c r="AO196" s="301"/>
      <c r="AP196" s="301"/>
      <c r="AQ196" s="301"/>
      <c r="AR196" s="301"/>
      <c r="AS196" s="301"/>
      <c r="AT196" s="301"/>
      <c r="AU196" s="301"/>
      <c r="AV196" s="301"/>
      <c r="AW196" s="301"/>
      <c r="AX196" s="301"/>
      <c r="AY196" s="301"/>
      <c r="AZ196" s="301"/>
      <c r="BA196" s="301"/>
      <c r="BB196" s="301"/>
      <c r="BC196" s="301"/>
      <c r="BD196" s="301"/>
      <c r="BE196" s="301"/>
      <c r="BF196" s="301"/>
      <c r="BG196" s="301"/>
      <c r="BH196" s="301"/>
      <c r="BI196" s="301"/>
    </row>
    <row r="197" spans="17:61" s="110" customFormat="1">
      <c r="Q197" s="333"/>
      <c r="R197" s="325"/>
      <c r="S197" s="325"/>
      <c r="T197" s="325"/>
      <c r="U197" s="325"/>
      <c r="V197" s="325"/>
      <c r="W197" s="325"/>
      <c r="X197" s="325"/>
      <c r="Y197" s="325"/>
      <c r="Z197" s="325"/>
      <c r="AA197" s="325"/>
      <c r="AB197" s="325"/>
      <c r="AC197" s="325"/>
      <c r="AD197" s="325"/>
      <c r="AE197" s="325"/>
      <c r="AF197" s="309"/>
      <c r="AG197" s="309"/>
      <c r="AH197" s="301"/>
      <c r="AI197" s="301"/>
      <c r="AJ197" s="301"/>
      <c r="AK197" s="301"/>
      <c r="AL197" s="301"/>
      <c r="AM197" s="301"/>
      <c r="AN197" s="301"/>
      <c r="AO197" s="301"/>
      <c r="AP197" s="301"/>
      <c r="AQ197" s="301"/>
      <c r="AR197" s="301"/>
      <c r="AS197" s="301"/>
      <c r="AT197" s="301"/>
      <c r="AU197" s="301"/>
      <c r="AV197" s="301"/>
      <c r="AW197" s="301"/>
      <c r="AX197" s="301"/>
      <c r="AY197" s="301"/>
      <c r="AZ197" s="301"/>
      <c r="BA197" s="301"/>
      <c r="BB197" s="301"/>
      <c r="BC197" s="301"/>
      <c r="BD197" s="301"/>
      <c r="BE197" s="301"/>
      <c r="BF197" s="301"/>
      <c r="BG197" s="301"/>
      <c r="BH197" s="301"/>
      <c r="BI197" s="301"/>
    </row>
    <row r="198" spans="17:61" s="110" customFormat="1">
      <c r="Q198" s="333"/>
      <c r="R198" s="325"/>
      <c r="S198" s="325"/>
      <c r="T198" s="325"/>
      <c r="U198" s="325"/>
      <c r="V198" s="325"/>
      <c r="W198" s="325"/>
      <c r="X198" s="325"/>
      <c r="Y198" s="325"/>
      <c r="Z198" s="325"/>
      <c r="AA198" s="325"/>
      <c r="AB198" s="325"/>
      <c r="AC198" s="325"/>
      <c r="AD198" s="325"/>
      <c r="AE198" s="325"/>
      <c r="AF198" s="309"/>
      <c r="AG198" s="309"/>
      <c r="AH198" s="301"/>
      <c r="AI198" s="301"/>
      <c r="AJ198" s="301"/>
      <c r="AK198" s="301"/>
      <c r="AL198" s="301"/>
      <c r="AM198" s="301"/>
      <c r="AN198" s="301"/>
      <c r="AO198" s="301"/>
      <c r="AP198" s="301"/>
      <c r="AQ198" s="301"/>
      <c r="AR198" s="301"/>
      <c r="AS198" s="301"/>
      <c r="AT198" s="301"/>
      <c r="AU198" s="301"/>
      <c r="AV198" s="301"/>
      <c r="AW198" s="301"/>
      <c r="AX198" s="301"/>
      <c r="AY198" s="301"/>
      <c r="AZ198" s="301"/>
      <c r="BA198" s="301"/>
      <c r="BB198" s="301"/>
      <c r="BC198" s="301"/>
      <c r="BD198" s="301"/>
      <c r="BE198" s="301"/>
      <c r="BF198" s="301"/>
      <c r="BG198" s="301"/>
      <c r="BH198" s="301"/>
      <c r="BI198" s="301"/>
    </row>
    <row r="199" spans="17:61" s="110" customFormat="1">
      <c r="Q199" s="333"/>
      <c r="R199" s="325"/>
      <c r="S199" s="325"/>
      <c r="T199" s="325"/>
      <c r="U199" s="325"/>
      <c r="V199" s="325"/>
      <c r="W199" s="325"/>
      <c r="X199" s="325"/>
      <c r="Y199" s="325"/>
      <c r="Z199" s="325"/>
      <c r="AA199" s="325"/>
      <c r="AB199" s="325"/>
      <c r="AC199" s="325"/>
      <c r="AD199" s="325"/>
      <c r="AE199" s="325"/>
      <c r="AF199" s="309"/>
      <c r="AG199" s="309"/>
      <c r="AH199" s="301"/>
      <c r="AI199" s="301"/>
      <c r="AJ199" s="301"/>
      <c r="AK199" s="301"/>
      <c r="AL199" s="301"/>
      <c r="AM199" s="301"/>
      <c r="AN199" s="301"/>
      <c r="AO199" s="301"/>
      <c r="AP199" s="301"/>
      <c r="AQ199" s="301"/>
      <c r="AR199" s="301"/>
      <c r="AS199" s="301"/>
      <c r="AT199" s="301"/>
      <c r="AU199" s="301"/>
      <c r="AV199" s="301"/>
      <c r="AW199" s="301"/>
      <c r="AX199" s="301"/>
      <c r="AY199" s="301"/>
      <c r="AZ199" s="301"/>
      <c r="BA199" s="301"/>
      <c r="BB199" s="301"/>
      <c r="BC199" s="301"/>
      <c r="BD199" s="301"/>
      <c r="BE199" s="301"/>
      <c r="BF199" s="301"/>
      <c r="BG199" s="301"/>
      <c r="BH199" s="301"/>
      <c r="BI199" s="301"/>
    </row>
    <row r="200" spans="17:61" s="110" customFormat="1">
      <c r="Q200" s="333"/>
      <c r="R200" s="325"/>
      <c r="S200" s="325"/>
      <c r="T200" s="325"/>
      <c r="U200" s="325"/>
      <c r="V200" s="325"/>
      <c r="W200" s="325"/>
      <c r="X200" s="325"/>
      <c r="Y200" s="325"/>
      <c r="Z200" s="325"/>
      <c r="AA200" s="325"/>
      <c r="AB200" s="325"/>
      <c r="AC200" s="325"/>
      <c r="AD200" s="325"/>
      <c r="AE200" s="325"/>
      <c r="AF200" s="309"/>
      <c r="AG200" s="309"/>
      <c r="AH200" s="301"/>
      <c r="AI200" s="301"/>
      <c r="AJ200" s="301"/>
      <c r="AK200" s="301"/>
      <c r="AL200" s="301"/>
      <c r="AM200" s="301"/>
      <c r="AN200" s="301"/>
      <c r="AO200" s="301"/>
      <c r="AP200" s="301"/>
      <c r="AQ200" s="301"/>
      <c r="AR200" s="301"/>
      <c r="AS200" s="301"/>
      <c r="AT200" s="301"/>
      <c r="AU200" s="301"/>
      <c r="AV200" s="301"/>
      <c r="AW200" s="301"/>
      <c r="AX200" s="301"/>
      <c r="AY200" s="301"/>
      <c r="AZ200" s="301"/>
      <c r="BA200" s="301"/>
      <c r="BB200" s="301"/>
      <c r="BC200" s="301"/>
      <c r="BD200" s="301"/>
      <c r="BE200" s="301"/>
      <c r="BF200" s="301"/>
      <c r="BG200" s="301"/>
      <c r="BH200" s="301"/>
      <c r="BI200" s="301"/>
    </row>
    <row r="201" spans="17:61" s="110" customFormat="1">
      <c r="Q201" s="333"/>
      <c r="R201" s="325"/>
      <c r="S201" s="325"/>
      <c r="T201" s="325"/>
      <c r="U201" s="325"/>
      <c r="V201" s="325"/>
      <c r="W201" s="325"/>
      <c r="X201" s="325"/>
      <c r="Y201" s="325"/>
      <c r="Z201" s="325"/>
      <c r="AA201" s="325"/>
      <c r="AB201" s="325"/>
      <c r="AC201" s="325"/>
      <c r="AD201" s="325"/>
      <c r="AE201" s="325"/>
      <c r="AF201" s="309"/>
      <c r="AG201" s="309"/>
      <c r="AH201" s="301"/>
      <c r="AI201" s="301"/>
      <c r="AJ201" s="301"/>
      <c r="AK201" s="301"/>
      <c r="AL201" s="301"/>
      <c r="AM201" s="301"/>
      <c r="AN201" s="301"/>
      <c r="AO201" s="301"/>
      <c r="AP201" s="301"/>
      <c r="AQ201" s="301"/>
      <c r="AR201" s="301"/>
      <c r="AS201" s="301"/>
      <c r="AT201" s="301"/>
      <c r="AU201" s="301"/>
      <c r="AV201" s="301"/>
      <c r="AW201" s="301"/>
      <c r="AX201" s="301"/>
      <c r="AY201" s="301"/>
      <c r="AZ201" s="301"/>
      <c r="BA201" s="301"/>
      <c r="BB201" s="301"/>
      <c r="BC201" s="301"/>
      <c r="BD201" s="301"/>
      <c r="BE201" s="301"/>
      <c r="BF201" s="301"/>
      <c r="BG201" s="301"/>
      <c r="BH201" s="301"/>
      <c r="BI201" s="301"/>
    </row>
    <row r="202" spans="17:61" s="110" customFormat="1">
      <c r="Q202" s="333"/>
      <c r="R202" s="325"/>
      <c r="S202" s="325"/>
      <c r="T202" s="325"/>
      <c r="U202" s="325"/>
      <c r="V202" s="325"/>
      <c r="W202" s="325"/>
      <c r="X202" s="325"/>
      <c r="Y202" s="325"/>
      <c r="Z202" s="325"/>
      <c r="AA202" s="325"/>
      <c r="AB202" s="325"/>
      <c r="AC202" s="325"/>
      <c r="AD202" s="325"/>
      <c r="AE202" s="325"/>
      <c r="AF202" s="309"/>
      <c r="AG202" s="309"/>
      <c r="AH202" s="301"/>
      <c r="AI202" s="301"/>
      <c r="AJ202" s="301"/>
      <c r="AK202" s="301"/>
      <c r="AL202" s="301"/>
      <c r="AM202" s="301"/>
      <c r="AN202" s="301"/>
      <c r="AO202" s="301"/>
      <c r="AP202" s="301"/>
      <c r="AQ202" s="301"/>
      <c r="AR202" s="301"/>
      <c r="AS202" s="301"/>
      <c r="AT202" s="301"/>
      <c r="AU202" s="301"/>
      <c r="AV202" s="301"/>
      <c r="AW202" s="301"/>
      <c r="AX202" s="301"/>
      <c r="AY202" s="301"/>
      <c r="AZ202" s="301"/>
      <c r="BA202" s="301"/>
      <c r="BB202" s="301"/>
      <c r="BC202" s="301"/>
      <c r="BD202" s="301"/>
      <c r="BE202" s="301"/>
      <c r="BF202" s="301"/>
      <c r="BG202" s="301"/>
      <c r="BH202" s="301"/>
      <c r="BI202" s="301"/>
    </row>
    <row r="203" spans="17:61" s="110" customFormat="1">
      <c r="Q203" s="333"/>
      <c r="R203" s="325"/>
      <c r="S203" s="325"/>
      <c r="T203" s="325"/>
      <c r="U203" s="325"/>
      <c r="V203" s="325"/>
      <c r="W203" s="325"/>
      <c r="X203" s="325"/>
      <c r="Y203" s="325"/>
      <c r="Z203" s="325"/>
      <c r="AA203" s="325"/>
      <c r="AB203" s="325"/>
      <c r="AC203" s="325"/>
      <c r="AD203" s="325"/>
      <c r="AE203" s="325"/>
      <c r="AF203" s="309"/>
      <c r="AG203" s="309"/>
      <c r="AH203" s="301"/>
      <c r="AI203" s="301"/>
      <c r="AJ203" s="301"/>
      <c r="AK203" s="301"/>
      <c r="AL203" s="301"/>
      <c r="AM203" s="301"/>
      <c r="AN203" s="301"/>
      <c r="AO203" s="301"/>
      <c r="AP203" s="301"/>
      <c r="AQ203" s="301"/>
      <c r="AR203" s="301"/>
      <c r="AS203" s="301"/>
      <c r="AT203" s="301"/>
      <c r="AU203" s="301"/>
      <c r="AV203" s="301"/>
      <c r="AW203" s="301"/>
      <c r="AX203" s="301"/>
      <c r="AY203" s="301"/>
      <c r="AZ203" s="301"/>
      <c r="BA203" s="301"/>
      <c r="BB203" s="301"/>
      <c r="BC203" s="301"/>
      <c r="BD203" s="301"/>
      <c r="BE203" s="301"/>
      <c r="BF203" s="301"/>
      <c r="BG203" s="301"/>
      <c r="BH203" s="301"/>
      <c r="BI203" s="301"/>
    </row>
    <row r="204" spans="17:61" s="110" customFormat="1">
      <c r="Q204" s="333"/>
      <c r="R204" s="325"/>
      <c r="S204" s="325"/>
      <c r="T204" s="325"/>
      <c r="U204" s="325"/>
      <c r="V204" s="325"/>
      <c r="W204" s="325"/>
      <c r="X204" s="325"/>
      <c r="Y204" s="325"/>
      <c r="Z204" s="325"/>
      <c r="AA204" s="325"/>
      <c r="AB204" s="325"/>
      <c r="AC204" s="325"/>
      <c r="AD204" s="325"/>
      <c r="AE204" s="325"/>
      <c r="AF204" s="309"/>
      <c r="AG204" s="309"/>
      <c r="AH204" s="301"/>
      <c r="AI204" s="301"/>
      <c r="AJ204" s="301"/>
      <c r="AK204" s="301"/>
      <c r="AL204" s="301"/>
      <c r="AM204" s="301"/>
      <c r="AN204" s="301"/>
      <c r="AO204" s="301"/>
      <c r="AP204" s="301"/>
      <c r="AQ204" s="301"/>
      <c r="AR204" s="301"/>
      <c r="AS204" s="301"/>
      <c r="AT204" s="301"/>
      <c r="AU204" s="301"/>
      <c r="AV204" s="301"/>
      <c r="AW204" s="301"/>
      <c r="AX204" s="301"/>
      <c r="AY204" s="301"/>
      <c r="AZ204" s="301"/>
      <c r="BA204" s="301"/>
      <c r="BB204" s="301"/>
      <c r="BC204" s="301"/>
      <c r="BD204" s="301"/>
      <c r="BE204" s="301"/>
      <c r="BF204" s="301"/>
      <c r="BG204" s="301"/>
      <c r="BH204" s="301"/>
      <c r="BI204" s="301"/>
    </row>
    <row r="205" spans="17:61" s="110" customFormat="1">
      <c r="Q205" s="333"/>
      <c r="R205" s="325"/>
      <c r="S205" s="325"/>
      <c r="T205" s="325"/>
      <c r="U205" s="325"/>
      <c r="V205" s="325"/>
      <c r="W205" s="325"/>
      <c r="X205" s="325"/>
      <c r="Y205" s="325"/>
      <c r="Z205" s="325"/>
      <c r="AA205" s="325"/>
      <c r="AB205" s="325"/>
      <c r="AC205" s="325"/>
      <c r="AD205" s="325"/>
      <c r="AE205" s="325"/>
      <c r="AF205" s="309"/>
      <c r="AG205" s="309"/>
      <c r="AH205" s="301"/>
      <c r="AI205" s="301"/>
      <c r="AJ205" s="301"/>
      <c r="AK205" s="301"/>
      <c r="AL205" s="301"/>
      <c r="AM205" s="301"/>
      <c r="AN205" s="301"/>
      <c r="AO205" s="301"/>
      <c r="AP205" s="301"/>
      <c r="AQ205" s="301"/>
      <c r="AR205" s="301"/>
      <c r="AS205" s="301"/>
      <c r="AT205" s="301"/>
      <c r="AU205" s="301"/>
      <c r="AV205" s="301"/>
      <c r="AW205" s="301"/>
      <c r="AX205" s="301"/>
      <c r="AY205" s="301"/>
      <c r="AZ205" s="301"/>
      <c r="BA205" s="301"/>
      <c r="BB205" s="301"/>
      <c r="BC205" s="301"/>
      <c r="BD205" s="301"/>
      <c r="BE205" s="301"/>
      <c r="BF205" s="301"/>
      <c r="BG205" s="301"/>
      <c r="BH205" s="301"/>
      <c r="BI205" s="301"/>
    </row>
    <row r="206" spans="17:61" s="110" customFormat="1">
      <c r="Q206" s="333"/>
      <c r="R206" s="325"/>
      <c r="S206" s="325"/>
      <c r="T206" s="325"/>
      <c r="U206" s="325"/>
      <c r="V206" s="325"/>
      <c r="W206" s="325"/>
      <c r="X206" s="325"/>
      <c r="Y206" s="325"/>
      <c r="Z206" s="325"/>
      <c r="AA206" s="325"/>
      <c r="AB206" s="325"/>
      <c r="AC206" s="325"/>
      <c r="AD206" s="325"/>
      <c r="AE206" s="325"/>
      <c r="AF206" s="309"/>
      <c r="AG206" s="309"/>
      <c r="AH206" s="301"/>
      <c r="AI206" s="301"/>
      <c r="AJ206" s="301"/>
      <c r="AK206" s="301"/>
      <c r="AL206" s="301"/>
      <c r="AM206" s="301"/>
      <c r="AN206" s="301"/>
      <c r="AO206" s="301"/>
      <c r="AP206" s="301"/>
      <c r="AQ206" s="301"/>
      <c r="AR206" s="301"/>
      <c r="AS206" s="301"/>
      <c r="AT206" s="301"/>
      <c r="AU206" s="301"/>
      <c r="AV206" s="301"/>
      <c r="AW206" s="301"/>
      <c r="AX206" s="301"/>
      <c r="AY206" s="301"/>
      <c r="AZ206" s="301"/>
      <c r="BA206" s="301"/>
      <c r="BB206" s="301"/>
      <c r="BC206" s="301"/>
      <c r="BD206" s="301"/>
      <c r="BE206" s="301"/>
      <c r="BF206" s="301"/>
      <c r="BG206" s="301"/>
      <c r="BH206" s="301"/>
      <c r="BI206" s="301"/>
    </row>
    <row r="207" spans="17:61" s="110" customFormat="1">
      <c r="Q207" s="333"/>
      <c r="R207" s="325"/>
      <c r="S207" s="325"/>
      <c r="T207" s="325"/>
      <c r="U207" s="325"/>
      <c r="V207" s="325"/>
      <c r="W207" s="325"/>
      <c r="X207" s="325"/>
      <c r="Y207" s="325"/>
      <c r="Z207" s="325"/>
      <c r="AA207" s="325"/>
      <c r="AB207" s="325"/>
      <c r="AC207" s="325"/>
      <c r="AD207" s="325"/>
      <c r="AE207" s="325"/>
      <c r="AF207" s="309"/>
      <c r="AG207" s="309"/>
      <c r="AH207" s="301"/>
      <c r="AI207" s="301"/>
      <c r="AJ207" s="301"/>
      <c r="AK207" s="301"/>
      <c r="AL207" s="301"/>
      <c r="AM207" s="301"/>
      <c r="AN207" s="301"/>
      <c r="AO207" s="301"/>
      <c r="AP207" s="301"/>
      <c r="AQ207" s="301"/>
      <c r="AR207" s="301"/>
      <c r="AS207" s="301"/>
      <c r="AT207" s="301"/>
      <c r="AU207" s="301"/>
      <c r="AV207" s="301"/>
      <c r="AW207" s="301"/>
      <c r="AX207" s="301"/>
      <c r="AY207" s="301"/>
      <c r="AZ207" s="301"/>
      <c r="BA207" s="301"/>
      <c r="BB207" s="301"/>
      <c r="BC207" s="301"/>
      <c r="BD207" s="301"/>
      <c r="BE207" s="301"/>
      <c r="BF207" s="301"/>
      <c r="BG207" s="301"/>
      <c r="BH207" s="301"/>
      <c r="BI207" s="301"/>
    </row>
    <row r="208" spans="17:61" s="110" customFormat="1">
      <c r="Q208" s="333"/>
      <c r="R208" s="325"/>
      <c r="S208" s="325"/>
      <c r="T208" s="325"/>
      <c r="U208" s="325"/>
      <c r="V208" s="325"/>
      <c r="W208" s="325"/>
      <c r="X208" s="325"/>
      <c r="Y208" s="325"/>
      <c r="Z208" s="325"/>
      <c r="AA208" s="325"/>
      <c r="AB208" s="325"/>
      <c r="AC208" s="325"/>
      <c r="AD208" s="325"/>
      <c r="AE208" s="325"/>
      <c r="AF208" s="309"/>
      <c r="AG208" s="309"/>
      <c r="AH208" s="301"/>
      <c r="AI208" s="301"/>
      <c r="AJ208" s="301"/>
      <c r="AK208" s="301"/>
      <c r="AL208" s="301"/>
      <c r="AM208" s="301"/>
      <c r="AN208" s="301"/>
      <c r="AO208" s="301"/>
      <c r="AP208" s="301"/>
      <c r="AQ208" s="301"/>
      <c r="AR208" s="301"/>
      <c r="AS208" s="301"/>
      <c r="AT208" s="301"/>
      <c r="AU208" s="301"/>
      <c r="AV208" s="301"/>
      <c r="AW208" s="301"/>
      <c r="AX208" s="301"/>
      <c r="AY208" s="301"/>
      <c r="AZ208" s="301"/>
      <c r="BA208" s="301"/>
      <c r="BB208" s="301"/>
      <c r="BC208" s="301"/>
      <c r="BD208" s="301"/>
      <c r="BE208" s="301"/>
      <c r="BF208" s="301"/>
      <c r="BG208" s="301"/>
      <c r="BH208" s="301"/>
      <c r="BI208" s="301"/>
    </row>
    <row r="209" spans="17:130" s="110" customFormat="1">
      <c r="Q209" s="333"/>
      <c r="R209" s="325"/>
      <c r="S209" s="325"/>
      <c r="T209" s="325"/>
      <c r="U209" s="325"/>
      <c r="V209" s="325"/>
      <c r="W209" s="325"/>
      <c r="X209" s="325"/>
      <c r="Y209" s="325"/>
      <c r="Z209" s="325"/>
      <c r="AA209" s="325"/>
      <c r="AB209" s="325"/>
      <c r="AC209" s="325"/>
      <c r="AD209" s="325"/>
      <c r="AE209" s="325"/>
      <c r="AF209" s="309"/>
      <c r="AG209" s="309"/>
      <c r="AH209" s="301"/>
      <c r="AI209" s="301"/>
      <c r="AJ209" s="301"/>
      <c r="AK209" s="301"/>
      <c r="AL209" s="301"/>
      <c r="AM209" s="301"/>
      <c r="AN209" s="301"/>
      <c r="AO209" s="301"/>
      <c r="AP209" s="301"/>
      <c r="AQ209" s="301"/>
      <c r="AR209" s="301"/>
      <c r="AS209" s="301"/>
      <c r="AT209" s="301"/>
      <c r="AU209" s="301"/>
      <c r="AV209" s="301"/>
      <c r="AW209" s="301"/>
      <c r="AX209" s="301"/>
      <c r="AY209" s="301"/>
      <c r="AZ209" s="301"/>
      <c r="BA209" s="301"/>
      <c r="BB209" s="301"/>
      <c r="BC209" s="301"/>
      <c r="BD209" s="301"/>
      <c r="BE209" s="301"/>
      <c r="BF209" s="301"/>
      <c r="BG209" s="301"/>
      <c r="BH209" s="301"/>
      <c r="BI209" s="301"/>
    </row>
    <row r="210" spans="17:130" s="110" customFormat="1">
      <c r="Q210" s="333"/>
      <c r="R210" s="325"/>
      <c r="S210" s="325"/>
      <c r="T210" s="325"/>
      <c r="U210" s="325"/>
      <c r="V210" s="325"/>
      <c r="W210" s="325"/>
      <c r="X210" s="325"/>
      <c r="Y210" s="325"/>
      <c r="Z210" s="325"/>
      <c r="AA210" s="325"/>
      <c r="AB210" s="325"/>
      <c r="AC210" s="325"/>
      <c r="AD210" s="325"/>
      <c r="AE210" s="325"/>
      <c r="AF210" s="309"/>
      <c r="AG210" s="309"/>
      <c r="AH210" s="301"/>
      <c r="AI210" s="301"/>
      <c r="AJ210" s="301"/>
      <c r="AK210" s="301"/>
      <c r="AL210" s="301"/>
      <c r="AM210" s="301"/>
      <c r="AN210" s="301"/>
      <c r="AO210" s="301"/>
      <c r="AP210" s="301"/>
      <c r="AQ210" s="301"/>
      <c r="AR210" s="301"/>
      <c r="AS210" s="301"/>
      <c r="AT210" s="301"/>
      <c r="AU210" s="301"/>
      <c r="AV210" s="301"/>
      <c r="AW210" s="301"/>
      <c r="AX210" s="301"/>
      <c r="AY210" s="301"/>
      <c r="AZ210" s="301"/>
      <c r="BA210" s="301"/>
      <c r="BB210" s="301"/>
      <c r="BC210" s="301"/>
      <c r="BD210" s="301"/>
      <c r="BE210" s="301"/>
      <c r="BF210" s="301"/>
      <c r="BG210" s="301"/>
      <c r="BH210" s="301"/>
      <c r="BI210" s="301"/>
    </row>
    <row r="211" spans="17:130" s="110" customFormat="1">
      <c r="Q211" s="333"/>
      <c r="R211" s="325"/>
      <c r="S211" s="325"/>
      <c r="T211" s="325"/>
      <c r="U211" s="325"/>
      <c r="V211" s="325"/>
      <c r="W211" s="325"/>
      <c r="X211" s="325"/>
      <c r="Y211" s="325"/>
      <c r="Z211" s="325"/>
      <c r="AA211" s="325"/>
      <c r="AB211" s="325"/>
      <c r="AC211" s="325"/>
      <c r="AD211" s="325"/>
      <c r="AE211" s="325"/>
      <c r="AF211" s="309"/>
      <c r="AG211" s="309"/>
      <c r="AH211" s="301"/>
      <c r="AI211" s="301"/>
      <c r="AJ211" s="301"/>
      <c r="AK211" s="301"/>
      <c r="AL211" s="301"/>
      <c r="AM211" s="301"/>
      <c r="AN211" s="301"/>
      <c r="AO211" s="301"/>
      <c r="AP211" s="301"/>
      <c r="AQ211" s="301"/>
      <c r="AR211" s="301"/>
      <c r="AS211" s="301"/>
      <c r="AT211" s="301"/>
      <c r="AU211" s="301"/>
      <c r="AV211" s="301"/>
      <c r="AW211" s="301"/>
      <c r="AX211" s="301"/>
      <c r="AY211" s="301"/>
      <c r="AZ211" s="301"/>
      <c r="BA211" s="301"/>
      <c r="BB211" s="301"/>
      <c r="BC211" s="301"/>
      <c r="BD211" s="301"/>
      <c r="BE211" s="301"/>
      <c r="BF211" s="301"/>
      <c r="BG211" s="301"/>
      <c r="BH211" s="301"/>
      <c r="BI211" s="301"/>
    </row>
    <row r="212" spans="17:130" s="110" customFormat="1">
      <c r="Q212" s="333"/>
      <c r="R212" s="325"/>
      <c r="S212" s="325"/>
      <c r="T212" s="325"/>
      <c r="U212" s="325"/>
      <c r="V212" s="325"/>
      <c r="W212" s="325"/>
      <c r="X212" s="325"/>
      <c r="Y212" s="325"/>
      <c r="Z212" s="325"/>
      <c r="AA212" s="325"/>
      <c r="AB212" s="325"/>
      <c r="AC212" s="325"/>
      <c r="AD212" s="325"/>
      <c r="AE212" s="325"/>
      <c r="AF212" s="309"/>
      <c r="AG212" s="309"/>
      <c r="AH212" s="301"/>
      <c r="AI212" s="301"/>
      <c r="AJ212" s="301"/>
      <c r="AK212" s="301"/>
      <c r="AL212" s="301"/>
      <c r="AM212" s="301"/>
      <c r="AN212" s="301"/>
      <c r="AO212" s="301"/>
      <c r="AP212" s="301"/>
      <c r="AQ212" s="301"/>
      <c r="AR212" s="301"/>
      <c r="AS212" s="301"/>
      <c r="AT212" s="301"/>
      <c r="AU212" s="301"/>
      <c r="AV212" s="301"/>
      <c r="AW212" s="301"/>
      <c r="AX212" s="301"/>
      <c r="AY212" s="301"/>
      <c r="AZ212" s="301"/>
      <c r="BA212" s="301"/>
      <c r="BB212" s="301"/>
      <c r="BC212" s="301"/>
      <c r="BD212" s="301"/>
      <c r="BE212" s="301"/>
      <c r="BF212" s="301"/>
      <c r="BG212" s="301"/>
      <c r="BH212" s="301"/>
      <c r="BI212" s="301"/>
    </row>
    <row r="213" spans="17:130" s="110" customFormat="1">
      <c r="Q213" s="333"/>
      <c r="R213" s="325"/>
      <c r="S213" s="325"/>
      <c r="T213" s="325"/>
      <c r="U213" s="325"/>
      <c r="V213" s="325"/>
      <c r="W213" s="325"/>
      <c r="X213" s="325"/>
      <c r="Y213" s="325"/>
      <c r="Z213" s="325"/>
      <c r="AA213" s="325"/>
      <c r="AB213" s="325"/>
      <c r="AC213" s="325"/>
      <c r="AD213" s="325"/>
      <c r="AE213" s="325"/>
      <c r="AF213" s="309"/>
      <c r="AG213" s="309"/>
      <c r="AH213" s="301"/>
      <c r="AI213" s="301"/>
      <c r="AJ213" s="301"/>
      <c r="AK213" s="301"/>
      <c r="AL213" s="301"/>
      <c r="AM213" s="301"/>
      <c r="AN213" s="301"/>
      <c r="AO213" s="301"/>
      <c r="AP213" s="301"/>
      <c r="AQ213" s="301"/>
      <c r="AR213" s="301"/>
      <c r="AS213" s="301"/>
      <c r="AT213" s="301"/>
      <c r="AU213" s="301"/>
      <c r="AV213" s="301"/>
      <c r="AW213" s="301"/>
      <c r="AX213" s="301"/>
      <c r="AY213" s="301"/>
      <c r="AZ213" s="301"/>
      <c r="BA213" s="301"/>
      <c r="BB213" s="301"/>
      <c r="BC213" s="301"/>
      <c r="BD213" s="301"/>
      <c r="BE213" s="301"/>
      <c r="BF213" s="301"/>
      <c r="BG213" s="301"/>
      <c r="BH213" s="301"/>
      <c r="BI213" s="301"/>
    </row>
    <row r="214" spans="17:130" s="110" customFormat="1">
      <c r="Q214" s="333"/>
      <c r="R214" s="325"/>
      <c r="S214" s="325"/>
      <c r="T214" s="325"/>
      <c r="U214" s="325"/>
      <c r="V214" s="325"/>
      <c r="W214" s="325"/>
      <c r="X214" s="325"/>
      <c r="Y214" s="325"/>
      <c r="Z214" s="325"/>
      <c r="AA214" s="325"/>
      <c r="AB214" s="325"/>
      <c r="AC214" s="325"/>
      <c r="AD214" s="325"/>
      <c r="AE214" s="325"/>
      <c r="AF214" s="309"/>
      <c r="AG214" s="309"/>
      <c r="AH214" s="301"/>
      <c r="AI214" s="301"/>
      <c r="AJ214" s="301"/>
      <c r="AK214" s="301"/>
      <c r="AL214" s="301"/>
      <c r="AM214" s="301"/>
      <c r="AN214" s="301"/>
      <c r="AO214" s="301"/>
      <c r="AP214" s="301"/>
      <c r="AQ214" s="301"/>
      <c r="AR214" s="301"/>
      <c r="AS214" s="301"/>
      <c r="AT214" s="301"/>
      <c r="AU214" s="301"/>
      <c r="AV214" s="301"/>
      <c r="AW214" s="301"/>
      <c r="AX214" s="301"/>
      <c r="AY214" s="301"/>
      <c r="AZ214" s="301"/>
      <c r="BA214" s="301"/>
      <c r="BB214" s="301"/>
      <c r="BC214" s="301"/>
      <c r="BD214" s="301"/>
      <c r="BE214" s="301"/>
      <c r="BF214" s="301"/>
      <c r="BG214" s="301"/>
      <c r="BH214" s="301"/>
      <c r="BI214" s="301"/>
    </row>
    <row r="215" spans="17:130" s="110" customFormat="1">
      <c r="Q215" s="333"/>
      <c r="R215" s="325"/>
      <c r="S215" s="325"/>
      <c r="T215" s="325"/>
      <c r="U215" s="325"/>
      <c r="V215" s="325"/>
      <c r="W215" s="325"/>
      <c r="X215" s="325"/>
      <c r="Y215" s="325"/>
      <c r="Z215" s="325"/>
      <c r="AA215" s="325"/>
      <c r="AB215" s="325"/>
      <c r="AC215" s="325"/>
      <c r="AD215" s="325"/>
      <c r="AE215" s="325"/>
      <c r="AF215" s="309"/>
      <c r="AG215" s="309"/>
      <c r="AH215" s="301"/>
      <c r="AI215" s="301"/>
      <c r="AJ215" s="301"/>
      <c r="AK215" s="301"/>
      <c r="AL215" s="301"/>
      <c r="AM215" s="301"/>
      <c r="AN215" s="301"/>
      <c r="AO215" s="301"/>
      <c r="AP215" s="301"/>
      <c r="AQ215" s="301"/>
      <c r="AR215" s="301"/>
      <c r="AS215" s="301"/>
      <c r="AT215" s="301"/>
      <c r="AU215" s="301"/>
      <c r="AV215" s="301"/>
      <c r="AW215" s="301"/>
      <c r="AX215" s="301"/>
      <c r="AY215" s="301"/>
      <c r="AZ215" s="301"/>
      <c r="BA215" s="301"/>
      <c r="BB215" s="301"/>
      <c r="BC215" s="301"/>
      <c r="BD215" s="301"/>
      <c r="BE215" s="301"/>
      <c r="BF215" s="301"/>
      <c r="BG215" s="301"/>
      <c r="BH215" s="301"/>
      <c r="BI215" s="301"/>
    </row>
    <row r="216" spans="17:130" s="110" customFormat="1">
      <c r="Q216" s="333"/>
      <c r="R216" s="325"/>
      <c r="S216" s="325"/>
      <c r="T216" s="325"/>
      <c r="U216" s="325"/>
      <c r="V216" s="325"/>
      <c r="W216" s="325"/>
      <c r="X216" s="325"/>
      <c r="Y216" s="325"/>
      <c r="Z216" s="325"/>
      <c r="AA216" s="325"/>
      <c r="AB216" s="325"/>
      <c r="AC216" s="325"/>
      <c r="AD216" s="325"/>
      <c r="AE216" s="325"/>
      <c r="AF216" s="309"/>
      <c r="AG216" s="309"/>
      <c r="AH216" s="301"/>
      <c r="AI216" s="301"/>
      <c r="AJ216" s="301"/>
      <c r="AK216" s="301"/>
      <c r="AL216" s="301"/>
      <c r="AM216" s="301"/>
      <c r="AN216" s="301"/>
      <c r="AO216" s="301"/>
      <c r="AP216" s="301"/>
      <c r="AQ216" s="301"/>
      <c r="AR216" s="301"/>
      <c r="AS216" s="301"/>
      <c r="AT216" s="301"/>
      <c r="AU216" s="301"/>
      <c r="AV216" s="301"/>
      <c r="AW216" s="301"/>
      <c r="AX216" s="301"/>
      <c r="AY216" s="301"/>
      <c r="AZ216" s="301"/>
      <c r="BA216" s="301"/>
      <c r="BB216" s="301"/>
      <c r="BC216" s="301"/>
      <c r="BD216" s="301"/>
      <c r="BE216" s="301"/>
      <c r="BF216" s="301"/>
      <c r="BG216" s="301"/>
      <c r="BH216" s="301"/>
      <c r="BI216" s="301"/>
    </row>
    <row r="217" spans="17:130" s="110" customFormat="1">
      <c r="Q217" s="333"/>
      <c r="R217" s="325"/>
      <c r="S217" s="325"/>
      <c r="T217" s="325"/>
      <c r="U217" s="325"/>
      <c r="V217" s="325"/>
      <c r="W217" s="325"/>
      <c r="X217" s="325"/>
      <c r="Y217" s="325"/>
      <c r="Z217" s="325"/>
      <c r="AA217" s="325"/>
      <c r="AB217" s="325"/>
      <c r="AC217" s="325"/>
      <c r="AD217" s="325"/>
      <c r="AE217" s="325"/>
      <c r="AF217" s="309"/>
      <c r="AG217" s="309"/>
      <c r="AH217" s="301"/>
      <c r="AI217" s="301"/>
      <c r="AJ217" s="301"/>
      <c r="AK217" s="301"/>
      <c r="AL217" s="301"/>
      <c r="AM217" s="301"/>
      <c r="AN217" s="301"/>
      <c r="AO217" s="301"/>
      <c r="AP217" s="301"/>
      <c r="AQ217" s="301"/>
      <c r="AR217" s="301"/>
      <c r="AS217" s="301"/>
      <c r="AT217" s="301"/>
      <c r="AU217" s="301"/>
      <c r="AV217" s="301"/>
      <c r="AW217" s="301"/>
      <c r="AX217" s="301"/>
      <c r="AY217" s="301"/>
      <c r="AZ217" s="301"/>
      <c r="BA217" s="301"/>
      <c r="BB217" s="301"/>
      <c r="BC217" s="301"/>
      <c r="BD217" s="301"/>
      <c r="BE217" s="301"/>
      <c r="BF217" s="301"/>
      <c r="BG217" s="301"/>
      <c r="BH217" s="301"/>
      <c r="BI217" s="301"/>
    </row>
    <row r="218" spans="17:130" s="110" customFormat="1">
      <c r="Q218" s="333"/>
      <c r="R218" s="325"/>
      <c r="S218" s="325"/>
      <c r="T218" s="325"/>
      <c r="U218" s="325"/>
      <c r="V218" s="325"/>
      <c r="W218" s="325"/>
      <c r="X218" s="325"/>
      <c r="Y218" s="325"/>
      <c r="Z218" s="325"/>
      <c r="AA218" s="325"/>
      <c r="AB218" s="325"/>
      <c r="AC218" s="325"/>
      <c r="AD218" s="325"/>
      <c r="AE218" s="325"/>
      <c r="AF218" s="309"/>
      <c r="AG218" s="309"/>
      <c r="AH218" s="301"/>
      <c r="AI218" s="301"/>
      <c r="AJ218" s="301"/>
      <c r="AK218" s="301"/>
      <c r="AL218" s="301"/>
      <c r="AM218" s="301"/>
      <c r="AN218" s="301"/>
      <c r="AO218" s="301"/>
      <c r="AP218" s="301"/>
      <c r="AQ218" s="301"/>
      <c r="AR218" s="301"/>
      <c r="AS218" s="301"/>
      <c r="AT218" s="301"/>
      <c r="AU218" s="301"/>
      <c r="AV218" s="301"/>
      <c r="AW218" s="301"/>
      <c r="AX218" s="301"/>
      <c r="AY218" s="301"/>
      <c r="AZ218" s="301"/>
      <c r="BA218" s="301"/>
      <c r="BB218" s="301"/>
      <c r="BC218" s="301"/>
      <c r="BD218" s="301"/>
      <c r="BE218" s="301"/>
      <c r="BF218" s="301"/>
      <c r="BG218" s="301"/>
      <c r="BH218" s="301"/>
      <c r="BI218" s="301"/>
    </row>
    <row r="219" spans="17:130" s="110" customFormat="1">
      <c r="Q219" s="333"/>
      <c r="R219" s="325"/>
      <c r="S219" s="325"/>
      <c r="T219" s="325"/>
      <c r="U219" s="325"/>
      <c r="V219" s="325"/>
      <c r="W219" s="325"/>
      <c r="X219" s="325"/>
      <c r="Y219" s="325"/>
      <c r="Z219" s="325"/>
      <c r="AA219" s="325"/>
      <c r="AB219" s="325"/>
      <c r="AC219" s="325"/>
      <c r="AD219" s="325"/>
      <c r="AE219" s="325"/>
      <c r="AF219" s="309"/>
      <c r="AG219" s="309"/>
      <c r="AH219" s="301"/>
      <c r="AI219" s="301"/>
      <c r="AJ219" s="301"/>
      <c r="AK219" s="301"/>
      <c r="AL219" s="301"/>
      <c r="AM219" s="301"/>
      <c r="AN219" s="301"/>
      <c r="AO219" s="301"/>
      <c r="AP219" s="301"/>
      <c r="AQ219" s="301"/>
      <c r="AR219" s="301"/>
      <c r="AS219" s="301"/>
      <c r="AT219" s="301"/>
      <c r="AU219" s="301"/>
      <c r="AV219" s="301"/>
      <c r="AW219" s="301"/>
      <c r="AX219" s="301"/>
      <c r="AY219" s="301"/>
      <c r="AZ219" s="301"/>
      <c r="BA219" s="301"/>
      <c r="BB219" s="301"/>
      <c r="BC219" s="301"/>
      <c r="BD219" s="301"/>
      <c r="BE219" s="301"/>
      <c r="BF219" s="301"/>
      <c r="BG219" s="301"/>
      <c r="BH219" s="301"/>
      <c r="BI219" s="301"/>
    </row>
    <row r="220" spans="17:130" s="146" customFormat="1">
      <c r="Q220" s="333"/>
      <c r="R220" s="325"/>
      <c r="S220" s="325"/>
      <c r="T220" s="325"/>
      <c r="U220" s="325"/>
      <c r="V220" s="325"/>
      <c r="W220" s="325"/>
      <c r="X220" s="325"/>
      <c r="Y220" s="325"/>
      <c r="Z220" s="325"/>
      <c r="AA220" s="325"/>
      <c r="AB220" s="325"/>
      <c r="AC220" s="325"/>
      <c r="AD220" s="325"/>
      <c r="AE220" s="325"/>
      <c r="AF220" s="309"/>
      <c r="AG220" s="309"/>
      <c r="AH220" s="301"/>
      <c r="AI220" s="301"/>
      <c r="AJ220" s="301"/>
      <c r="AK220" s="301"/>
      <c r="AL220" s="301"/>
      <c r="AM220" s="301"/>
      <c r="AN220" s="301"/>
      <c r="AO220" s="301"/>
      <c r="AP220" s="301"/>
      <c r="AQ220" s="301"/>
      <c r="AR220" s="301"/>
      <c r="AS220" s="301"/>
      <c r="AT220" s="301"/>
      <c r="AU220" s="301"/>
      <c r="AV220" s="301"/>
      <c r="AW220" s="301"/>
      <c r="AX220" s="301"/>
      <c r="AY220" s="301"/>
      <c r="AZ220" s="301"/>
      <c r="BA220" s="301"/>
      <c r="BB220" s="301"/>
      <c r="BC220" s="301"/>
      <c r="BD220" s="301"/>
      <c r="BE220" s="301"/>
      <c r="BF220" s="301"/>
      <c r="BG220" s="301"/>
      <c r="BH220" s="301"/>
      <c r="BI220" s="301"/>
      <c r="BJ220" s="110"/>
      <c r="BK220" s="110"/>
      <c r="BL220" s="110"/>
      <c r="BM220" s="110"/>
      <c r="BN220" s="110"/>
      <c r="BO220" s="110"/>
      <c r="BP220" s="110"/>
      <c r="BQ220" s="110"/>
      <c r="BR220" s="110"/>
      <c r="BS220" s="110"/>
      <c r="BT220" s="110"/>
      <c r="BU220" s="110"/>
      <c r="BV220" s="110"/>
      <c r="BW220" s="110"/>
      <c r="BX220" s="110"/>
      <c r="BY220" s="110"/>
      <c r="BZ220" s="110"/>
      <c r="CA220" s="110"/>
      <c r="CB220" s="110"/>
      <c r="CC220" s="110"/>
      <c r="CD220" s="110"/>
      <c r="CE220" s="110"/>
      <c r="CF220" s="110"/>
      <c r="CG220" s="110"/>
      <c r="CH220" s="110"/>
      <c r="CI220" s="110"/>
      <c r="CJ220" s="110"/>
      <c r="CK220" s="110"/>
      <c r="CL220" s="110"/>
      <c r="CM220" s="110"/>
      <c r="CN220" s="110"/>
      <c r="CO220" s="110"/>
      <c r="CP220" s="110"/>
      <c r="CQ220" s="110"/>
      <c r="CR220" s="110"/>
      <c r="CS220" s="110"/>
      <c r="CT220" s="110"/>
      <c r="CU220" s="110"/>
      <c r="CV220" s="110"/>
      <c r="CW220" s="110"/>
      <c r="CX220" s="110"/>
      <c r="CY220" s="110"/>
      <c r="CZ220" s="110"/>
      <c r="DA220" s="110"/>
      <c r="DB220" s="110"/>
      <c r="DC220" s="110"/>
      <c r="DD220" s="110"/>
      <c r="DE220" s="110"/>
      <c r="DF220" s="110"/>
      <c r="DG220" s="110"/>
      <c r="DH220" s="110"/>
      <c r="DI220" s="110"/>
      <c r="DJ220" s="110"/>
      <c r="DK220" s="110"/>
      <c r="DL220" s="110"/>
      <c r="DM220" s="110"/>
      <c r="DN220" s="110"/>
      <c r="DO220" s="110"/>
      <c r="DP220" s="110"/>
      <c r="DQ220" s="110"/>
      <c r="DR220" s="110"/>
      <c r="DS220" s="110"/>
      <c r="DT220" s="110"/>
      <c r="DU220" s="110"/>
      <c r="DV220" s="110"/>
      <c r="DW220" s="110"/>
      <c r="DX220" s="110"/>
      <c r="DY220" s="110"/>
      <c r="DZ220" s="110"/>
    </row>
    <row r="221" spans="17:130" s="146" customFormat="1">
      <c r="Q221" s="333"/>
      <c r="R221" s="325"/>
      <c r="S221" s="325"/>
      <c r="T221" s="325"/>
      <c r="U221" s="325"/>
      <c r="V221" s="325"/>
      <c r="W221" s="325"/>
      <c r="X221" s="325"/>
      <c r="Y221" s="325"/>
      <c r="Z221" s="325"/>
      <c r="AA221" s="325"/>
      <c r="AB221" s="325"/>
      <c r="AC221" s="325"/>
      <c r="AD221" s="325"/>
      <c r="AE221" s="325"/>
      <c r="AF221" s="309"/>
      <c r="AG221" s="309"/>
      <c r="AH221" s="301"/>
      <c r="AI221" s="301"/>
      <c r="AJ221" s="301"/>
      <c r="AK221" s="301"/>
      <c r="AL221" s="301"/>
      <c r="AM221" s="301"/>
      <c r="AN221" s="301"/>
      <c r="AO221" s="301"/>
      <c r="AP221" s="301"/>
      <c r="AQ221" s="301"/>
      <c r="AR221" s="301"/>
      <c r="AS221" s="301"/>
      <c r="AT221" s="301"/>
      <c r="AU221" s="301"/>
      <c r="AV221" s="301"/>
      <c r="AW221" s="301"/>
      <c r="AX221" s="301"/>
      <c r="AY221" s="301"/>
      <c r="AZ221" s="301"/>
      <c r="BA221" s="301"/>
      <c r="BB221" s="301"/>
      <c r="BC221" s="301"/>
      <c r="BD221" s="301"/>
      <c r="BE221" s="301"/>
      <c r="BF221" s="301"/>
      <c r="BG221" s="301"/>
      <c r="BH221" s="301"/>
      <c r="BI221" s="301"/>
      <c r="BJ221" s="110"/>
      <c r="BK221" s="110"/>
      <c r="BL221" s="110"/>
      <c r="BM221" s="110"/>
      <c r="BN221" s="110"/>
      <c r="BO221" s="110"/>
      <c r="BP221" s="110"/>
      <c r="BQ221" s="110"/>
      <c r="BR221" s="110"/>
      <c r="BS221" s="110"/>
      <c r="BT221" s="110"/>
      <c r="BU221" s="110"/>
      <c r="BV221" s="110"/>
      <c r="BW221" s="110"/>
      <c r="BX221" s="110"/>
      <c r="BY221" s="110"/>
      <c r="BZ221" s="110"/>
      <c r="CA221" s="110"/>
      <c r="CB221" s="110"/>
      <c r="CC221" s="110"/>
      <c r="CD221" s="110"/>
      <c r="CE221" s="110"/>
      <c r="CF221" s="110"/>
      <c r="CG221" s="110"/>
      <c r="CH221" s="110"/>
      <c r="CI221" s="110"/>
      <c r="CJ221" s="110"/>
      <c r="CK221" s="110"/>
      <c r="CL221" s="110"/>
      <c r="CM221" s="110"/>
      <c r="CN221" s="110"/>
      <c r="CO221" s="110"/>
      <c r="CP221" s="110"/>
      <c r="CQ221" s="110"/>
      <c r="CR221" s="110"/>
      <c r="CS221" s="110"/>
      <c r="CT221" s="110"/>
      <c r="CU221" s="110"/>
      <c r="CV221" s="110"/>
      <c r="CW221" s="110"/>
      <c r="CX221" s="110"/>
      <c r="CY221" s="110"/>
      <c r="CZ221" s="110"/>
      <c r="DA221" s="110"/>
      <c r="DB221" s="110"/>
      <c r="DC221" s="110"/>
      <c r="DD221" s="110"/>
      <c r="DE221" s="110"/>
      <c r="DF221" s="110"/>
      <c r="DG221" s="110"/>
      <c r="DH221" s="110"/>
      <c r="DI221" s="110"/>
      <c r="DJ221" s="110"/>
      <c r="DK221" s="110"/>
      <c r="DL221" s="110"/>
      <c r="DM221" s="110"/>
      <c r="DN221" s="110"/>
      <c r="DO221" s="110"/>
      <c r="DP221" s="110"/>
      <c r="DQ221" s="110"/>
      <c r="DR221" s="110"/>
      <c r="DS221" s="110"/>
      <c r="DT221" s="110"/>
      <c r="DU221" s="110"/>
      <c r="DV221" s="110"/>
      <c r="DW221" s="110"/>
      <c r="DX221" s="110"/>
      <c r="DY221" s="110"/>
      <c r="DZ221" s="110"/>
    </row>
    <row r="222" spans="17:130" s="146" customFormat="1">
      <c r="Q222" s="333"/>
      <c r="R222" s="325"/>
      <c r="S222" s="325"/>
      <c r="T222" s="325"/>
      <c r="U222" s="325"/>
      <c r="V222" s="325"/>
      <c r="W222" s="325"/>
      <c r="X222" s="325"/>
      <c r="Y222" s="325"/>
      <c r="Z222" s="325"/>
      <c r="AA222" s="325"/>
      <c r="AB222" s="325"/>
      <c r="AC222" s="325"/>
      <c r="AD222" s="325"/>
      <c r="AE222" s="325"/>
      <c r="AF222" s="309"/>
      <c r="AG222" s="309"/>
      <c r="AH222" s="301"/>
      <c r="AI222" s="301"/>
      <c r="AJ222" s="301"/>
      <c r="AK222" s="301"/>
      <c r="AL222" s="301"/>
      <c r="AM222" s="301"/>
      <c r="AN222" s="301"/>
      <c r="AO222" s="301"/>
      <c r="AP222" s="301"/>
      <c r="AQ222" s="301"/>
      <c r="AR222" s="301"/>
      <c r="AS222" s="301"/>
      <c r="AT222" s="301"/>
      <c r="AU222" s="301"/>
      <c r="AV222" s="301"/>
      <c r="AW222" s="301"/>
      <c r="AX222" s="301"/>
      <c r="AY222" s="301"/>
      <c r="AZ222" s="301"/>
      <c r="BA222" s="301"/>
      <c r="BB222" s="301"/>
      <c r="BC222" s="301"/>
      <c r="BD222" s="301"/>
      <c r="BE222" s="301"/>
      <c r="BF222" s="301"/>
      <c r="BG222" s="301"/>
      <c r="BH222" s="301"/>
      <c r="BI222" s="301"/>
      <c r="BJ222" s="110"/>
      <c r="BK222" s="110"/>
      <c r="BL222" s="110"/>
      <c r="BM222" s="110"/>
      <c r="BN222" s="110"/>
      <c r="BO222" s="110"/>
      <c r="BP222" s="110"/>
      <c r="BQ222" s="110"/>
      <c r="BR222" s="110"/>
      <c r="BS222" s="110"/>
      <c r="BT222" s="110"/>
      <c r="BU222" s="110"/>
      <c r="BV222" s="110"/>
      <c r="BW222" s="110"/>
      <c r="BX222" s="110"/>
      <c r="BY222" s="110"/>
      <c r="BZ222" s="110"/>
      <c r="CA222" s="110"/>
      <c r="CB222" s="110"/>
      <c r="CC222" s="110"/>
      <c r="CD222" s="110"/>
      <c r="CE222" s="110"/>
      <c r="CF222" s="110"/>
      <c r="CG222" s="110"/>
      <c r="CH222" s="110"/>
      <c r="CI222" s="110"/>
      <c r="CJ222" s="110"/>
      <c r="CK222" s="110"/>
      <c r="CL222" s="110"/>
      <c r="CM222" s="110"/>
      <c r="CN222" s="110"/>
      <c r="CO222" s="110"/>
      <c r="CP222" s="110"/>
      <c r="CQ222" s="110"/>
      <c r="CR222" s="110"/>
      <c r="CS222" s="110"/>
      <c r="CT222" s="110"/>
      <c r="CU222" s="110"/>
      <c r="CV222" s="110"/>
      <c r="CW222" s="110"/>
      <c r="CX222" s="110"/>
      <c r="CY222" s="110"/>
      <c r="CZ222" s="110"/>
      <c r="DA222" s="110"/>
      <c r="DB222" s="110"/>
      <c r="DC222" s="110"/>
      <c r="DD222" s="110"/>
      <c r="DE222" s="110"/>
      <c r="DF222" s="110"/>
      <c r="DG222" s="110"/>
      <c r="DH222" s="110"/>
      <c r="DI222" s="110"/>
      <c r="DJ222" s="110"/>
      <c r="DK222" s="110"/>
      <c r="DL222" s="110"/>
      <c r="DM222" s="110"/>
      <c r="DN222" s="110"/>
      <c r="DO222" s="110"/>
      <c r="DP222" s="110"/>
      <c r="DQ222" s="110"/>
      <c r="DR222" s="110"/>
      <c r="DS222" s="110"/>
      <c r="DT222" s="110"/>
      <c r="DU222" s="110"/>
      <c r="DV222" s="110"/>
      <c r="DW222" s="110"/>
      <c r="DX222" s="110"/>
      <c r="DY222" s="110"/>
      <c r="DZ222" s="110"/>
    </row>
    <row r="223" spans="17:130" s="146" customFormat="1">
      <c r="Q223" s="333"/>
      <c r="R223" s="325"/>
      <c r="S223" s="325"/>
      <c r="T223" s="325"/>
      <c r="U223" s="325"/>
      <c r="V223" s="325"/>
      <c r="W223" s="325"/>
      <c r="X223" s="325"/>
      <c r="Y223" s="325"/>
      <c r="Z223" s="325"/>
      <c r="AA223" s="325"/>
      <c r="AB223" s="325"/>
      <c r="AC223" s="325"/>
      <c r="AD223" s="325"/>
      <c r="AE223" s="325"/>
      <c r="AF223" s="309"/>
      <c r="AG223" s="309"/>
      <c r="AH223" s="301"/>
      <c r="AI223" s="301"/>
      <c r="AJ223" s="301"/>
      <c r="AK223" s="301"/>
      <c r="AL223" s="301"/>
      <c r="AM223" s="301"/>
      <c r="AN223" s="301"/>
      <c r="AO223" s="301"/>
      <c r="AP223" s="301"/>
      <c r="AQ223" s="301"/>
      <c r="AR223" s="301"/>
      <c r="AS223" s="301"/>
      <c r="AT223" s="301"/>
      <c r="AU223" s="301"/>
      <c r="AV223" s="301"/>
      <c r="AW223" s="301"/>
      <c r="AX223" s="301"/>
      <c r="AY223" s="301"/>
      <c r="AZ223" s="301"/>
      <c r="BA223" s="301"/>
      <c r="BB223" s="301"/>
      <c r="BC223" s="301"/>
      <c r="BD223" s="301"/>
      <c r="BE223" s="301"/>
      <c r="BF223" s="301"/>
      <c r="BG223" s="301"/>
      <c r="BH223" s="301"/>
      <c r="BI223" s="301"/>
      <c r="BJ223" s="110"/>
      <c r="BK223" s="110"/>
      <c r="BL223" s="110"/>
      <c r="BM223" s="110"/>
      <c r="BN223" s="110"/>
      <c r="BO223" s="110"/>
      <c r="BP223" s="110"/>
      <c r="BQ223" s="110"/>
      <c r="BR223" s="110"/>
      <c r="BS223" s="110"/>
      <c r="BT223" s="110"/>
      <c r="BU223" s="110"/>
      <c r="BV223" s="110"/>
      <c r="BW223" s="110"/>
      <c r="BX223" s="110"/>
      <c r="BY223" s="110"/>
      <c r="BZ223" s="110"/>
      <c r="CA223" s="110"/>
      <c r="CB223" s="110"/>
      <c r="CC223" s="110"/>
      <c r="CD223" s="110"/>
      <c r="CE223" s="110"/>
      <c r="CF223" s="110"/>
      <c r="CG223" s="110"/>
      <c r="CH223" s="110"/>
      <c r="CI223" s="110"/>
      <c r="CJ223" s="110"/>
      <c r="CK223" s="110"/>
      <c r="CL223" s="110"/>
      <c r="CM223" s="110"/>
      <c r="CN223" s="110"/>
      <c r="CO223" s="110"/>
      <c r="CP223" s="110"/>
      <c r="CQ223" s="110"/>
      <c r="CR223" s="110"/>
      <c r="CS223" s="110"/>
      <c r="CT223" s="110"/>
      <c r="CU223" s="110"/>
      <c r="CV223" s="110"/>
      <c r="CW223" s="110"/>
      <c r="CX223" s="110"/>
      <c r="CY223" s="110"/>
      <c r="CZ223" s="110"/>
      <c r="DA223" s="110"/>
      <c r="DB223" s="110"/>
      <c r="DC223" s="110"/>
      <c r="DD223" s="110"/>
      <c r="DE223" s="110"/>
      <c r="DF223" s="110"/>
      <c r="DG223" s="110"/>
      <c r="DH223" s="110"/>
      <c r="DI223" s="110"/>
      <c r="DJ223" s="110"/>
      <c r="DK223" s="110"/>
      <c r="DL223" s="110"/>
      <c r="DM223" s="110"/>
      <c r="DN223" s="110"/>
      <c r="DO223" s="110"/>
      <c r="DP223" s="110"/>
      <c r="DQ223" s="110"/>
      <c r="DR223" s="110"/>
      <c r="DS223" s="110"/>
      <c r="DT223" s="110"/>
      <c r="DU223" s="110"/>
      <c r="DV223" s="110"/>
      <c r="DW223" s="110"/>
      <c r="DX223" s="110"/>
      <c r="DY223" s="110"/>
      <c r="DZ223" s="110"/>
    </row>
    <row r="224" spans="17:130" s="146" customFormat="1">
      <c r="Q224" s="333"/>
      <c r="R224" s="325"/>
      <c r="S224" s="325"/>
      <c r="T224" s="325"/>
      <c r="U224" s="325"/>
      <c r="V224" s="325"/>
      <c r="W224" s="325"/>
      <c r="X224" s="325"/>
      <c r="Y224" s="325"/>
      <c r="Z224" s="325"/>
      <c r="AA224" s="325"/>
      <c r="AB224" s="325"/>
      <c r="AC224" s="325"/>
      <c r="AD224" s="325"/>
      <c r="AE224" s="325"/>
      <c r="AF224" s="309"/>
      <c r="AG224" s="309"/>
      <c r="AH224" s="301"/>
      <c r="AI224" s="301"/>
      <c r="AJ224" s="301"/>
      <c r="AK224" s="301"/>
      <c r="AL224" s="301"/>
      <c r="AM224" s="301"/>
      <c r="AN224" s="301"/>
      <c r="AO224" s="301"/>
      <c r="AP224" s="301"/>
      <c r="AQ224" s="301"/>
      <c r="AR224" s="301"/>
      <c r="AS224" s="301"/>
      <c r="AT224" s="301"/>
      <c r="AU224" s="301"/>
      <c r="AV224" s="301"/>
      <c r="AW224" s="301"/>
      <c r="AX224" s="301"/>
      <c r="AY224" s="301"/>
      <c r="AZ224" s="301"/>
      <c r="BA224" s="301"/>
      <c r="BB224" s="301"/>
      <c r="BC224" s="301"/>
      <c r="BD224" s="301"/>
      <c r="BE224" s="301"/>
      <c r="BF224" s="301"/>
      <c r="BG224" s="301"/>
      <c r="BH224" s="301"/>
      <c r="BI224" s="301"/>
      <c r="BJ224" s="110"/>
      <c r="BK224" s="110"/>
      <c r="BL224" s="110"/>
      <c r="BM224" s="110"/>
      <c r="BN224" s="110"/>
      <c r="BO224" s="110"/>
      <c r="BP224" s="110"/>
      <c r="BQ224" s="110"/>
      <c r="BR224" s="110"/>
      <c r="BS224" s="110"/>
      <c r="BT224" s="110"/>
      <c r="BU224" s="110"/>
      <c r="BV224" s="110"/>
      <c r="BW224" s="110"/>
      <c r="BX224" s="110"/>
      <c r="BY224" s="110"/>
      <c r="BZ224" s="110"/>
      <c r="CA224" s="110"/>
      <c r="CB224" s="110"/>
      <c r="CC224" s="110"/>
      <c r="CD224" s="110"/>
      <c r="CE224" s="110"/>
      <c r="CF224" s="110"/>
      <c r="CG224" s="110"/>
      <c r="CH224" s="110"/>
      <c r="CI224" s="110"/>
      <c r="CJ224" s="110"/>
      <c r="CK224" s="110"/>
      <c r="CL224" s="110"/>
      <c r="CM224" s="110"/>
      <c r="CN224" s="110"/>
      <c r="CO224" s="110"/>
      <c r="CP224" s="110"/>
      <c r="CQ224" s="110"/>
      <c r="CR224" s="110"/>
      <c r="CS224" s="110"/>
      <c r="CT224" s="110"/>
      <c r="CU224" s="110"/>
      <c r="CV224" s="110"/>
      <c r="CW224" s="110"/>
      <c r="CX224" s="110"/>
      <c r="CY224" s="110"/>
      <c r="CZ224" s="110"/>
      <c r="DA224" s="110"/>
      <c r="DB224" s="110"/>
      <c r="DC224" s="110"/>
      <c r="DD224" s="110"/>
      <c r="DE224" s="110"/>
      <c r="DF224" s="110"/>
      <c r="DG224" s="110"/>
      <c r="DH224" s="110"/>
      <c r="DI224" s="110"/>
      <c r="DJ224" s="110"/>
      <c r="DK224" s="110"/>
      <c r="DL224" s="110"/>
      <c r="DM224" s="110"/>
      <c r="DN224" s="110"/>
      <c r="DO224" s="110"/>
      <c r="DP224" s="110"/>
      <c r="DQ224" s="110"/>
      <c r="DR224" s="110"/>
      <c r="DS224" s="110"/>
      <c r="DT224" s="110"/>
      <c r="DU224" s="110"/>
      <c r="DV224" s="110"/>
      <c r="DW224" s="110"/>
      <c r="DX224" s="110"/>
      <c r="DY224" s="110"/>
      <c r="DZ224" s="110"/>
    </row>
    <row r="225" spans="17:130" s="146" customFormat="1">
      <c r="Q225" s="333"/>
      <c r="R225" s="325"/>
      <c r="S225" s="325"/>
      <c r="T225" s="325"/>
      <c r="U225" s="325"/>
      <c r="V225" s="325"/>
      <c r="W225" s="325"/>
      <c r="X225" s="325"/>
      <c r="Y225" s="325"/>
      <c r="Z225" s="325"/>
      <c r="AA225" s="325"/>
      <c r="AB225" s="325"/>
      <c r="AC225" s="325"/>
      <c r="AD225" s="325"/>
      <c r="AE225" s="325"/>
      <c r="AF225" s="309"/>
      <c r="AG225" s="309"/>
      <c r="AH225" s="301"/>
      <c r="AI225" s="301"/>
      <c r="AJ225" s="301"/>
      <c r="AK225" s="301"/>
      <c r="AL225" s="301"/>
      <c r="AM225" s="301"/>
      <c r="AN225" s="301"/>
      <c r="AO225" s="301"/>
      <c r="AP225" s="301"/>
      <c r="AQ225" s="301"/>
      <c r="AR225" s="301"/>
      <c r="AS225" s="301"/>
      <c r="AT225" s="301"/>
      <c r="AU225" s="301"/>
      <c r="AV225" s="301"/>
      <c r="AW225" s="301"/>
      <c r="AX225" s="301"/>
      <c r="AY225" s="301"/>
      <c r="AZ225" s="301"/>
      <c r="BA225" s="301"/>
      <c r="BB225" s="301"/>
      <c r="BC225" s="301"/>
      <c r="BD225" s="301"/>
      <c r="BE225" s="301"/>
      <c r="BF225" s="301"/>
      <c r="BG225" s="301"/>
      <c r="BH225" s="301"/>
      <c r="BI225" s="301"/>
      <c r="BJ225" s="110"/>
      <c r="BK225" s="110"/>
      <c r="BL225" s="110"/>
      <c r="BM225" s="110"/>
      <c r="BN225" s="110"/>
      <c r="BO225" s="110"/>
      <c r="BP225" s="110"/>
      <c r="BQ225" s="110"/>
      <c r="BR225" s="110"/>
      <c r="BS225" s="110"/>
      <c r="BT225" s="110"/>
      <c r="BU225" s="110"/>
      <c r="BV225" s="110"/>
      <c r="BW225" s="110"/>
      <c r="BX225" s="110"/>
      <c r="BY225" s="110"/>
      <c r="BZ225" s="110"/>
      <c r="CA225" s="110"/>
      <c r="CB225" s="110"/>
      <c r="CC225" s="110"/>
      <c r="CD225" s="110"/>
      <c r="CE225" s="110"/>
      <c r="CF225" s="110"/>
      <c r="CG225" s="110"/>
      <c r="CH225" s="110"/>
      <c r="CI225" s="110"/>
      <c r="CJ225" s="110"/>
      <c r="CK225" s="110"/>
      <c r="CL225" s="110"/>
      <c r="CM225" s="110"/>
      <c r="CN225" s="110"/>
      <c r="CO225" s="110"/>
      <c r="CP225" s="110"/>
      <c r="CQ225" s="110"/>
      <c r="CR225" s="110"/>
      <c r="CS225" s="110"/>
      <c r="CT225" s="110"/>
      <c r="CU225" s="110"/>
      <c r="CV225" s="110"/>
      <c r="CW225" s="110"/>
      <c r="CX225" s="110"/>
      <c r="CY225" s="110"/>
      <c r="CZ225" s="110"/>
      <c r="DA225" s="110"/>
      <c r="DB225" s="110"/>
      <c r="DC225" s="110"/>
      <c r="DD225" s="110"/>
      <c r="DE225" s="110"/>
      <c r="DF225" s="110"/>
      <c r="DG225" s="110"/>
      <c r="DH225" s="110"/>
      <c r="DI225" s="110"/>
      <c r="DJ225" s="110"/>
      <c r="DK225" s="110"/>
      <c r="DL225" s="110"/>
      <c r="DM225" s="110"/>
      <c r="DN225" s="110"/>
      <c r="DO225" s="110"/>
      <c r="DP225" s="110"/>
      <c r="DQ225" s="110"/>
      <c r="DR225" s="110"/>
      <c r="DS225" s="110"/>
      <c r="DT225" s="110"/>
      <c r="DU225" s="110"/>
      <c r="DV225" s="110"/>
      <c r="DW225" s="110"/>
      <c r="DX225" s="110"/>
      <c r="DY225" s="110"/>
      <c r="DZ225" s="110"/>
    </row>
    <row r="226" spans="17:130" s="146" customFormat="1">
      <c r="Q226" s="333"/>
      <c r="R226" s="325"/>
      <c r="S226" s="325"/>
      <c r="T226" s="325"/>
      <c r="U226" s="325"/>
      <c r="V226" s="325"/>
      <c r="W226" s="325"/>
      <c r="X226" s="325"/>
      <c r="Y226" s="325"/>
      <c r="Z226" s="325"/>
      <c r="AA226" s="325"/>
      <c r="AB226" s="325"/>
      <c r="AC226" s="325"/>
      <c r="AD226" s="325"/>
      <c r="AE226" s="325"/>
      <c r="AF226" s="309"/>
      <c r="AG226" s="309"/>
      <c r="AH226" s="301"/>
      <c r="AI226" s="301"/>
      <c r="AJ226" s="301"/>
      <c r="AK226" s="301"/>
      <c r="AL226" s="301"/>
      <c r="AM226" s="301"/>
      <c r="AN226" s="301"/>
      <c r="AO226" s="301"/>
      <c r="AP226" s="301"/>
      <c r="AQ226" s="301"/>
      <c r="AR226" s="301"/>
      <c r="AS226" s="301"/>
      <c r="AT226" s="301"/>
      <c r="AU226" s="301"/>
      <c r="AV226" s="301"/>
      <c r="AW226" s="301"/>
      <c r="AX226" s="301"/>
      <c r="AY226" s="301"/>
      <c r="AZ226" s="301"/>
      <c r="BA226" s="301"/>
      <c r="BB226" s="301"/>
      <c r="BC226" s="301"/>
      <c r="BD226" s="301"/>
      <c r="BE226" s="301"/>
      <c r="BF226" s="301"/>
      <c r="BG226" s="301"/>
      <c r="BH226" s="301"/>
      <c r="BI226" s="301"/>
      <c r="BJ226" s="110"/>
      <c r="BK226" s="110"/>
      <c r="BL226" s="110"/>
      <c r="BM226" s="110"/>
      <c r="BN226" s="110"/>
      <c r="BO226" s="110"/>
      <c r="BP226" s="110"/>
      <c r="BQ226" s="110"/>
      <c r="BR226" s="110"/>
      <c r="BS226" s="110"/>
      <c r="BT226" s="110"/>
      <c r="BU226" s="110"/>
      <c r="BV226" s="110"/>
      <c r="BW226" s="110"/>
      <c r="BX226" s="110"/>
      <c r="BY226" s="110"/>
      <c r="BZ226" s="110"/>
      <c r="CA226" s="110"/>
      <c r="CB226" s="110"/>
      <c r="CC226" s="110"/>
      <c r="CD226" s="110"/>
      <c r="CE226" s="110"/>
      <c r="CF226" s="110"/>
      <c r="CG226" s="110"/>
      <c r="CH226" s="110"/>
      <c r="CI226" s="110"/>
      <c r="CJ226" s="110"/>
      <c r="CK226" s="110"/>
      <c r="CL226" s="110"/>
      <c r="CM226" s="110"/>
      <c r="CN226" s="110"/>
      <c r="CO226" s="110"/>
      <c r="CP226" s="110"/>
      <c r="CQ226" s="110"/>
      <c r="CR226" s="110"/>
      <c r="CS226" s="110"/>
      <c r="CT226" s="110"/>
      <c r="CU226" s="110"/>
      <c r="CV226" s="110"/>
      <c r="CW226" s="110"/>
      <c r="CX226" s="110"/>
      <c r="CY226" s="110"/>
      <c r="CZ226" s="110"/>
      <c r="DA226" s="110"/>
      <c r="DB226" s="110"/>
      <c r="DC226" s="110"/>
      <c r="DD226" s="110"/>
      <c r="DE226" s="110"/>
      <c r="DF226" s="110"/>
      <c r="DG226" s="110"/>
      <c r="DH226" s="110"/>
      <c r="DI226" s="110"/>
      <c r="DJ226" s="110"/>
      <c r="DK226" s="110"/>
      <c r="DL226" s="110"/>
      <c r="DM226" s="110"/>
      <c r="DN226" s="110"/>
      <c r="DO226" s="110"/>
      <c r="DP226" s="110"/>
      <c r="DQ226" s="110"/>
      <c r="DR226" s="110"/>
      <c r="DS226" s="110"/>
      <c r="DT226" s="110"/>
      <c r="DU226" s="110"/>
      <c r="DV226" s="110"/>
      <c r="DW226" s="110"/>
      <c r="DX226" s="110"/>
      <c r="DY226" s="110"/>
      <c r="DZ226" s="110"/>
    </row>
    <row r="227" spans="17:130" s="146" customFormat="1">
      <c r="Q227" s="333"/>
      <c r="R227" s="325"/>
      <c r="S227" s="325"/>
      <c r="T227" s="325"/>
      <c r="U227" s="325"/>
      <c r="V227" s="325"/>
      <c r="W227" s="325"/>
      <c r="X227" s="325"/>
      <c r="Y227" s="325"/>
      <c r="Z227" s="325"/>
      <c r="AA227" s="325"/>
      <c r="AB227" s="325"/>
      <c r="AC227" s="325"/>
      <c r="AD227" s="325"/>
      <c r="AE227" s="325"/>
      <c r="AF227" s="309"/>
      <c r="AG227" s="309"/>
      <c r="AH227" s="301"/>
      <c r="AI227" s="301"/>
      <c r="AJ227" s="301"/>
      <c r="AK227" s="301"/>
      <c r="AL227" s="301"/>
      <c r="AM227" s="301"/>
      <c r="AN227" s="301"/>
      <c r="AO227" s="301"/>
      <c r="AP227" s="301"/>
      <c r="AQ227" s="301"/>
      <c r="AR227" s="301"/>
      <c r="AS227" s="301"/>
      <c r="AT227" s="301"/>
      <c r="AU227" s="301"/>
      <c r="AV227" s="301"/>
      <c r="AW227" s="301"/>
      <c r="AX227" s="301"/>
      <c r="AY227" s="301"/>
      <c r="AZ227" s="301"/>
      <c r="BA227" s="301"/>
      <c r="BB227" s="301"/>
      <c r="BC227" s="301"/>
      <c r="BD227" s="301"/>
      <c r="BE227" s="301"/>
      <c r="BF227" s="301"/>
      <c r="BG227" s="301"/>
      <c r="BH227" s="301"/>
      <c r="BI227" s="301"/>
      <c r="BJ227" s="110"/>
      <c r="BK227" s="110"/>
      <c r="BL227" s="110"/>
      <c r="BM227" s="110"/>
      <c r="BN227" s="110"/>
      <c r="BO227" s="110"/>
      <c r="BP227" s="110"/>
      <c r="BQ227" s="110"/>
      <c r="BR227" s="110"/>
      <c r="BS227" s="110"/>
      <c r="BT227" s="110"/>
      <c r="BU227" s="110"/>
      <c r="BV227" s="110"/>
      <c r="BW227" s="110"/>
      <c r="BX227" s="110"/>
      <c r="BY227" s="110"/>
      <c r="BZ227" s="110"/>
      <c r="CA227" s="110"/>
      <c r="CB227" s="110"/>
      <c r="CC227" s="110"/>
      <c r="CD227" s="110"/>
      <c r="CE227" s="110"/>
      <c r="CF227" s="110"/>
      <c r="CG227" s="110"/>
      <c r="CH227" s="110"/>
      <c r="CI227" s="110"/>
      <c r="CJ227" s="110"/>
      <c r="CK227" s="110"/>
      <c r="CL227" s="110"/>
      <c r="CM227" s="110"/>
      <c r="CN227" s="110"/>
      <c r="CO227" s="110"/>
      <c r="CP227" s="110"/>
      <c r="CQ227" s="110"/>
      <c r="CR227" s="110"/>
      <c r="CS227" s="110"/>
      <c r="CT227" s="110"/>
      <c r="CU227" s="110"/>
      <c r="CV227" s="110"/>
      <c r="CW227" s="110"/>
      <c r="CX227" s="110"/>
      <c r="CY227" s="110"/>
      <c r="CZ227" s="110"/>
      <c r="DA227" s="110"/>
      <c r="DB227" s="110"/>
      <c r="DC227" s="110"/>
      <c r="DD227" s="110"/>
      <c r="DE227" s="110"/>
      <c r="DF227" s="110"/>
      <c r="DG227" s="110"/>
      <c r="DH227" s="110"/>
      <c r="DI227" s="110"/>
      <c r="DJ227" s="110"/>
      <c r="DK227" s="110"/>
      <c r="DL227" s="110"/>
      <c r="DM227" s="110"/>
      <c r="DN227" s="110"/>
      <c r="DO227" s="110"/>
      <c r="DP227" s="110"/>
      <c r="DQ227" s="110"/>
      <c r="DR227" s="110"/>
      <c r="DS227" s="110"/>
      <c r="DT227" s="110"/>
      <c r="DU227" s="110"/>
      <c r="DV227" s="110"/>
      <c r="DW227" s="110"/>
      <c r="DX227" s="110"/>
      <c r="DY227" s="110"/>
      <c r="DZ227" s="110"/>
    </row>
    <row r="228" spans="17:130" s="146" customFormat="1">
      <c r="Q228" s="333"/>
      <c r="R228" s="325"/>
      <c r="S228" s="325"/>
      <c r="T228" s="325"/>
      <c r="U228" s="325"/>
      <c r="V228" s="325"/>
      <c r="W228" s="325"/>
      <c r="X228" s="325"/>
      <c r="Y228" s="325"/>
      <c r="Z228" s="325"/>
      <c r="AA228" s="325"/>
      <c r="AB228" s="325"/>
      <c r="AC228" s="325"/>
      <c r="AD228" s="325"/>
      <c r="AE228" s="325"/>
      <c r="AF228" s="309"/>
      <c r="AG228" s="309"/>
      <c r="AH228" s="301"/>
      <c r="AI228" s="301"/>
      <c r="AJ228" s="301"/>
      <c r="AK228" s="301"/>
      <c r="AL228" s="301"/>
      <c r="AM228" s="301"/>
      <c r="AN228" s="301"/>
      <c r="AO228" s="301"/>
      <c r="AP228" s="301"/>
      <c r="AQ228" s="301"/>
      <c r="AR228" s="301"/>
      <c r="AS228" s="301"/>
      <c r="AT228" s="301"/>
      <c r="AU228" s="301"/>
      <c r="AV228" s="301"/>
      <c r="AW228" s="301"/>
      <c r="AX228" s="301"/>
      <c r="AY228" s="301"/>
      <c r="AZ228" s="301"/>
      <c r="BA228" s="301"/>
      <c r="BB228" s="301"/>
      <c r="BC228" s="301"/>
      <c r="BD228" s="301"/>
      <c r="BE228" s="301"/>
      <c r="BF228" s="301"/>
      <c r="BG228" s="301"/>
      <c r="BH228" s="301"/>
      <c r="BI228" s="301"/>
      <c r="BJ228" s="110"/>
      <c r="BK228" s="110"/>
      <c r="BL228" s="110"/>
      <c r="BM228" s="110"/>
      <c r="BN228" s="110"/>
      <c r="BO228" s="110"/>
      <c r="BP228" s="110"/>
      <c r="BQ228" s="110"/>
      <c r="BR228" s="110"/>
      <c r="BS228" s="110"/>
      <c r="BT228" s="110"/>
      <c r="BU228" s="110"/>
      <c r="BV228" s="110"/>
      <c r="BW228" s="110"/>
      <c r="BX228" s="110"/>
      <c r="BY228" s="110"/>
      <c r="BZ228" s="110"/>
      <c r="CA228" s="110"/>
      <c r="CB228" s="110"/>
      <c r="CC228" s="110"/>
      <c r="CD228" s="110"/>
      <c r="CE228" s="110"/>
      <c r="CF228" s="110"/>
      <c r="CG228" s="110"/>
      <c r="CH228" s="110"/>
      <c r="CI228" s="110"/>
      <c r="CJ228" s="110"/>
      <c r="CK228" s="110"/>
      <c r="CL228" s="110"/>
      <c r="CM228" s="110"/>
      <c r="CN228" s="110"/>
      <c r="CO228" s="110"/>
      <c r="CP228" s="110"/>
      <c r="CQ228" s="110"/>
      <c r="CR228" s="110"/>
      <c r="CS228" s="110"/>
      <c r="CT228" s="110"/>
      <c r="CU228" s="110"/>
      <c r="CV228" s="110"/>
      <c r="CW228" s="110"/>
      <c r="CX228" s="110"/>
      <c r="CY228" s="110"/>
      <c r="CZ228" s="110"/>
      <c r="DA228" s="110"/>
      <c r="DB228" s="110"/>
      <c r="DC228" s="110"/>
      <c r="DD228" s="110"/>
      <c r="DE228" s="110"/>
      <c r="DF228" s="110"/>
      <c r="DG228" s="110"/>
      <c r="DH228" s="110"/>
      <c r="DI228" s="110"/>
      <c r="DJ228" s="110"/>
      <c r="DK228" s="110"/>
      <c r="DL228" s="110"/>
      <c r="DM228" s="110"/>
      <c r="DN228" s="110"/>
      <c r="DO228" s="110"/>
      <c r="DP228" s="110"/>
      <c r="DQ228" s="110"/>
      <c r="DR228" s="110"/>
      <c r="DS228" s="110"/>
      <c r="DT228" s="110"/>
      <c r="DU228" s="110"/>
      <c r="DV228" s="110"/>
      <c r="DW228" s="110"/>
      <c r="DX228" s="110"/>
      <c r="DY228" s="110"/>
      <c r="DZ228" s="110"/>
    </row>
    <row r="229" spans="17:130" s="146" customFormat="1">
      <c r="Q229" s="333"/>
      <c r="R229" s="325"/>
      <c r="S229" s="325"/>
      <c r="T229" s="325"/>
      <c r="U229" s="325"/>
      <c r="V229" s="325"/>
      <c r="W229" s="325"/>
      <c r="X229" s="325"/>
      <c r="Y229" s="325"/>
      <c r="Z229" s="325"/>
      <c r="AA229" s="325"/>
      <c r="AB229" s="325"/>
      <c r="AC229" s="325"/>
      <c r="AD229" s="325"/>
      <c r="AE229" s="325"/>
      <c r="AF229" s="309"/>
      <c r="AG229" s="309"/>
      <c r="AH229" s="301"/>
      <c r="AI229" s="301"/>
      <c r="AJ229" s="301"/>
      <c r="AK229" s="301"/>
      <c r="AL229" s="301"/>
      <c r="AM229" s="301"/>
      <c r="AN229" s="301"/>
      <c r="AO229" s="301"/>
      <c r="AP229" s="301"/>
      <c r="AQ229" s="301"/>
      <c r="AR229" s="301"/>
      <c r="AS229" s="301"/>
      <c r="AT229" s="301"/>
      <c r="AU229" s="301"/>
      <c r="AV229" s="301"/>
      <c r="AW229" s="301"/>
      <c r="AX229" s="301"/>
      <c r="AY229" s="301"/>
      <c r="AZ229" s="301"/>
      <c r="BA229" s="301"/>
      <c r="BB229" s="301"/>
      <c r="BC229" s="301"/>
      <c r="BD229" s="301"/>
      <c r="BE229" s="301"/>
      <c r="BF229" s="301"/>
      <c r="BG229" s="301"/>
      <c r="BH229" s="301"/>
      <c r="BI229" s="301"/>
      <c r="BJ229" s="110"/>
      <c r="BK229" s="110"/>
      <c r="BL229" s="110"/>
      <c r="BM229" s="110"/>
      <c r="BN229" s="110"/>
      <c r="BO229" s="110"/>
      <c r="BP229" s="110"/>
      <c r="BQ229" s="110"/>
      <c r="BR229" s="110"/>
      <c r="BS229" s="110"/>
      <c r="BT229" s="110"/>
      <c r="BU229" s="110"/>
      <c r="BV229" s="110"/>
      <c r="BW229" s="110"/>
      <c r="BX229" s="110"/>
      <c r="BY229" s="110"/>
      <c r="BZ229" s="110"/>
      <c r="CA229" s="110"/>
      <c r="CB229" s="110"/>
      <c r="CC229" s="110"/>
      <c r="CD229" s="110"/>
      <c r="CE229" s="110"/>
      <c r="CF229" s="110"/>
      <c r="CG229" s="110"/>
      <c r="CH229" s="110"/>
      <c r="CI229" s="110"/>
      <c r="CJ229" s="110"/>
      <c r="CK229" s="110"/>
      <c r="CL229" s="110"/>
      <c r="CM229" s="110"/>
      <c r="CN229" s="110"/>
      <c r="CO229" s="110"/>
      <c r="CP229" s="110"/>
      <c r="CQ229" s="110"/>
      <c r="CR229" s="110"/>
      <c r="CS229" s="110"/>
      <c r="CT229" s="110"/>
      <c r="CU229" s="110"/>
      <c r="CV229" s="110"/>
      <c r="CW229" s="110"/>
      <c r="CX229" s="110"/>
      <c r="CY229" s="110"/>
      <c r="CZ229" s="110"/>
      <c r="DA229" s="110"/>
      <c r="DB229" s="110"/>
      <c r="DC229" s="110"/>
      <c r="DD229" s="110"/>
      <c r="DE229" s="110"/>
      <c r="DF229" s="110"/>
      <c r="DG229" s="110"/>
      <c r="DH229" s="110"/>
      <c r="DI229" s="110"/>
      <c r="DJ229" s="110"/>
      <c r="DK229" s="110"/>
      <c r="DL229" s="110"/>
      <c r="DM229" s="110"/>
      <c r="DN229" s="110"/>
      <c r="DO229" s="110"/>
      <c r="DP229" s="110"/>
      <c r="DQ229" s="110"/>
      <c r="DR229" s="110"/>
      <c r="DS229" s="110"/>
      <c r="DT229" s="110"/>
      <c r="DU229" s="110"/>
      <c r="DV229" s="110"/>
      <c r="DW229" s="110"/>
      <c r="DX229" s="110"/>
      <c r="DY229" s="110"/>
      <c r="DZ229" s="110"/>
    </row>
    <row r="230" spans="17:130" s="146" customFormat="1">
      <c r="Q230" s="333"/>
      <c r="R230" s="325"/>
      <c r="S230" s="325"/>
      <c r="T230" s="325"/>
      <c r="U230" s="325"/>
      <c r="V230" s="325"/>
      <c r="W230" s="325"/>
      <c r="X230" s="325"/>
      <c r="Y230" s="325"/>
      <c r="Z230" s="325"/>
      <c r="AA230" s="325"/>
      <c r="AB230" s="325"/>
      <c r="AC230" s="325"/>
      <c r="AD230" s="325"/>
      <c r="AE230" s="325"/>
      <c r="AF230" s="309"/>
      <c r="AG230" s="309"/>
      <c r="AH230" s="301"/>
      <c r="AI230" s="301"/>
      <c r="AJ230" s="301"/>
      <c r="AK230" s="301"/>
      <c r="AL230" s="301"/>
      <c r="AM230" s="301"/>
      <c r="AN230" s="301"/>
      <c r="AO230" s="301"/>
      <c r="AP230" s="301"/>
      <c r="AQ230" s="301"/>
      <c r="AR230" s="301"/>
      <c r="AS230" s="301"/>
      <c r="AT230" s="301"/>
      <c r="AU230" s="301"/>
      <c r="AV230" s="301"/>
      <c r="AW230" s="301"/>
      <c r="AX230" s="301"/>
      <c r="AY230" s="301"/>
      <c r="AZ230" s="301"/>
      <c r="BA230" s="301"/>
      <c r="BB230" s="301"/>
      <c r="BC230" s="301"/>
      <c r="BD230" s="301"/>
      <c r="BE230" s="301"/>
      <c r="BF230" s="301"/>
      <c r="BG230" s="301"/>
      <c r="BH230" s="301"/>
      <c r="BI230" s="301"/>
      <c r="BJ230" s="110"/>
      <c r="BK230" s="110"/>
      <c r="BL230" s="110"/>
      <c r="BM230" s="110"/>
      <c r="BN230" s="110"/>
      <c r="BO230" s="110"/>
      <c r="BP230" s="110"/>
      <c r="BQ230" s="110"/>
      <c r="BR230" s="110"/>
      <c r="BS230" s="110"/>
      <c r="BT230" s="110"/>
      <c r="BU230" s="110"/>
      <c r="BV230" s="110"/>
      <c r="BW230" s="110"/>
      <c r="BX230" s="110"/>
      <c r="BY230" s="110"/>
      <c r="BZ230" s="110"/>
      <c r="CA230" s="110"/>
      <c r="CB230" s="110"/>
      <c r="CC230" s="110"/>
      <c r="CD230" s="110"/>
      <c r="CE230" s="110"/>
      <c r="CF230" s="110"/>
      <c r="CG230" s="110"/>
      <c r="CH230" s="110"/>
      <c r="CI230" s="110"/>
      <c r="CJ230" s="110"/>
      <c r="CK230" s="110"/>
      <c r="CL230" s="110"/>
      <c r="CM230" s="110"/>
      <c r="CN230" s="110"/>
      <c r="CO230" s="110"/>
      <c r="CP230" s="110"/>
      <c r="CQ230" s="110"/>
      <c r="CR230" s="110"/>
      <c r="CS230" s="110"/>
      <c r="CT230" s="110"/>
      <c r="CU230" s="110"/>
      <c r="CV230" s="110"/>
      <c r="CW230" s="110"/>
      <c r="CX230" s="110"/>
      <c r="CY230" s="110"/>
      <c r="CZ230" s="110"/>
      <c r="DA230" s="110"/>
      <c r="DB230" s="110"/>
      <c r="DC230" s="110"/>
      <c r="DD230" s="110"/>
      <c r="DE230" s="110"/>
      <c r="DF230" s="110"/>
      <c r="DG230" s="110"/>
      <c r="DH230" s="110"/>
      <c r="DI230" s="110"/>
      <c r="DJ230" s="110"/>
      <c r="DK230" s="110"/>
      <c r="DL230" s="110"/>
      <c r="DM230" s="110"/>
      <c r="DN230" s="110"/>
      <c r="DO230" s="110"/>
      <c r="DP230" s="110"/>
      <c r="DQ230" s="110"/>
      <c r="DR230" s="110"/>
      <c r="DS230" s="110"/>
      <c r="DT230" s="110"/>
      <c r="DU230" s="110"/>
      <c r="DV230" s="110"/>
      <c r="DW230" s="110"/>
      <c r="DX230" s="110"/>
      <c r="DY230" s="110"/>
      <c r="DZ230" s="110"/>
    </row>
    <row r="231" spans="17:130" s="146" customFormat="1">
      <c r="Q231" s="333"/>
      <c r="R231" s="325"/>
      <c r="S231" s="325"/>
      <c r="T231" s="325"/>
      <c r="U231" s="325"/>
      <c r="V231" s="325"/>
      <c r="W231" s="325"/>
      <c r="X231" s="325"/>
      <c r="Y231" s="325"/>
      <c r="Z231" s="325"/>
      <c r="AA231" s="325"/>
      <c r="AB231" s="325"/>
      <c r="AC231" s="325"/>
      <c r="AD231" s="325"/>
      <c r="AE231" s="325"/>
      <c r="AF231" s="309"/>
      <c r="AG231" s="309"/>
      <c r="AH231" s="301"/>
      <c r="AI231" s="301"/>
      <c r="AJ231" s="301"/>
      <c r="AK231" s="301"/>
      <c r="AL231" s="301"/>
      <c r="AM231" s="301"/>
      <c r="AN231" s="301"/>
      <c r="AO231" s="301"/>
      <c r="AP231" s="301"/>
      <c r="AQ231" s="301"/>
      <c r="AR231" s="301"/>
      <c r="AS231" s="301"/>
      <c r="AT231" s="301"/>
      <c r="AU231" s="301"/>
      <c r="AV231" s="301"/>
      <c r="AW231" s="301"/>
      <c r="AX231" s="301"/>
      <c r="AY231" s="301"/>
      <c r="AZ231" s="301"/>
      <c r="BA231" s="301"/>
      <c r="BB231" s="301"/>
      <c r="BC231" s="301"/>
      <c r="BD231" s="301"/>
      <c r="BE231" s="301"/>
      <c r="BF231" s="301"/>
      <c r="BG231" s="301"/>
      <c r="BH231" s="301"/>
      <c r="BI231" s="301"/>
      <c r="BJ231" s="110"/>
      <c r="BK231" s="110"/>
      <c r="BL231" s="110"/>
      <c r="BM231" s="110"/>
      <c r="BN231" s="110"/>
      <c r="BO231" s="110"/>
      <c r="BP231" s="110"/>
      <c r="BQ231" s="110"/>
      <c r="BR231" s="110"/>
      <c r="BS231" s="110"/>
      <c r="BT231" s="110"/>
      <c r="BU231" s="110"/>
      <c r="BV231" s="110"/>
      <c r="BW231" s="110"/>
      <c r="BX231" s="110"/>
      <c r="BY231" s="110"/>
      <c r="BZ231" s="110"/>
      <c r="CA231" s="110"/>
      <c r="CB231" s="110"/>
      <c r="CC231" s="110"/>
      <c r="CD231" s="110"/>
      <c r="CE231" s="110"/>
      <c r="CF231" s="110"/>
      <c r="CG231" s="110"/>
      <c r="CH231" s="110"/>
      <c r="CI231" s="110"/>
      <c r="CJ231" s="110"/>
      <c r="CK231" s="110"/>
      <c r="CL231" s="110"/>
      <c r="CM231" s="110"/>
      <c r="CN231" s="110"/>
      <c r="CO231" s="110"/>
      <c r="CP231" s="110"/>
      <c r="CQ231" s="110"/>
      <c r="CR231" s="110"/>
      <c r="CS231" s="110"/>
      <c r="CT231" s="110"/>
      <c r="CU231" s="110"/>
      <c r="CV231" s="110"/>
      <c r="CW231" s="110"/>
      <c r="CX231" s="110"/>
      <c r="CY231" s="110"/>
      <c r="CZ231" s="110"/>
      <c r="DA231" s="110"/>
      <c r="DB231" s="110"/>
      <c r="DC231" s="110"/>
      <c r="DD231" s="110"/>
      <c r="DE231" s="110"/>
      <c r="DF231" s="110"/>
      <c r="DG231" s="110"/>
      <c r="DH231" s="110"/>
      <c r="DI231" s="110"/>
      <c r="DJ231" s="110"/>
      <c r="DK231" s="110"/>
      <c r="DL231" s="110"/>
      <c r="DM231" s="110"/>
      <c r="DN231" s="110"/>
      <c r="DO231" s="110"/>
      <c r="DP231" s="110"/>
      <c r="DQ231" s="110"/>
      <c r="DR231" s="110"/>
      <c r="DS231" s="110"/>
      <c r="DT231" s="110"/>
      <c r="DU231" s="110"/>
      <c r="DV231" s="110"/>
      <c r="DW231" s="110"/>
      <c r="DX231" s="110"/>
      <c r="DY231" s="110"/>
      <c r="DZ231" s="110"/>
    </row>
    <row r="232" spans="17:130" s="146" customFormat="1">
      <c r="Q232" s="333"/>
      <c r="R232" s="325"/>
      <c r="S232" s="325"/>
      <c r="T232" s="325"/>
      <c r="U232" s="325"/>
      <c r="V232" s="325"/>
      <c r="W232" s="325"/>
      <c r="X232" s="325"/>
      <c r="Y232" s="325"/>
      <c r="Z232" s="325"/>
      <c r="AA232" s="325"/>
      <c r="AB232" s="325"/>
      <c r="AC232" s="325"/>
      <c r="AD232" s="325"/>
      <c r="AE232" s="325"/>
      <c r="AF232" s="309"/>
      <c r="AG232" s="309"/>
      <c r="AH232" s="301"/>
      <c r="AI232" s="301"/>
      <c r="AJ232" s="301"/>
      <c r="AK232" s="301"/>
      <c r="AL232" s="301"/>
      <c r="AM232" s="301"/>
      <c r="AN232" s="301"/>
      <c r="AO232" s="301"/>
      <c r="AP232" s="301"/>
      <c r="AQ232" s="301"/>
      <c r="AR232" s="301"/>
      <c r="AS232" s="301"/>
      <c r="AT232" s="301"/>
      <c r="AU232" s="301"/>
      <c r="AV232" s="301"/>
      <c r="AW232" s="301"/>
      <c r="AX232" s="301"/>
      <c r="AY232" s="301"/>
      <c r="AZ232" s="301"/>
      <c r="BA232" s="301"/>
      <c r="BB232" s="301"/>
      <c r="BC232" s="301"/>
      <c r="BD232" s="301"/>
      <c r="BE232" s="301"/>
      <c r="BF232" s="301"/>
      <c r="BG232" s="301"/>
      <c r="BH232" s="301"/>
      <c r="BI232" s="301"/>
      <c r="BJ232" s="110"/>
      <c r="BK232" s="110"/>
      <c r="BL232" s="110"/>
      <c r="BM232" s="110"/>
      <c r="BN232" s="110"/>
      <c r="BO232" s="110"/>
      <c r="BP232" s="110"/>
      <c r="BQ232" s="110"/>
      <c r="BR232" s="110"/>
      <c r="BS232" s="110"/>
      <c r="BT232" s="110"/>
      <c r="BU232" s="110"/>
      <c r="BV232" s="110"/>
      <c r="BW232" s="110"/>
      <c r="BX232" s="110"/>
      <c r="BY232" s="110"/>
      <c r="BZ232" s="110"/>
      <c r="CA232" s="110"/>
      <c r="CB232" s="110"/>
      <c r="CC232" s="110"/>
      <c r="CD232" s="110"/>
      <c r="CE232" s="110"/>
      <c r="CF232" s="110"/>
      <c r="CG232" s="110"/>
      <c r="CH232" s="110"/>
      <c r="CI232" s="110"/>
      <c r="CJ232" s="110"/>
      <c r="CK232" s="110"/>
      <c r="CL232" s="110"/>
      <c r="CM232" s="110"/>
      <c r="CN232" s="110"/>
      <c r="CO232" s="110"/>
      <c r="CP232" s="110"/>
      <c r="CQ232" s="110"/>
      <c r="CR232" s="110"/>
      <c r="CS232" s="110"/>
      <c r="CT232" s="110"/>
      <c r="CU232" s="110"/>
      <c r="CV232" s="110"/>
      <c r="CW232" s="110"/>
      <c r="CX232" s="110"/>
      <c r="CY232" s="110"/>
      <c r="CZ232" s="110"/>
      <c r="DA232" s="110"/>
      <c r="DB232" s="110"/>
      <c r="DC232" s="110"/>
      <c r="DD232" s="110"/>
      <c r="DE232" s="110"/>
      <c r="DF232" s="110"/>
      <c r="DG232" s="110"/>
      <c r="DH232" s="110"/>
      <c r="DI232" s="110"/>
      <c r="DJ232" s="110"/>
      <c r="DK232" s="110"/>
      <c r="DL232" s="110"/>
      <c r="DM232" s="110"/>
      <c r="DN232" s="110"/>
      <c r="DO232" s="110"/>
      <c r="DP232" s="110"/>
      <c r="DQ232" s="110"/>
      <c r="DR232" s="110"/>
      <c r="DS232" s="110"/>
      <c r="DT232" s="110"/>
      <c r="DU232" s="110"/>
      <c r="DV232" s="110"/>
      <c r="DW232" s="110"/>
      <c r="DX232" s="110"/>
      <c r="DY232" s="110"/>
      <c r="DZ232" s="110"/>
    </row>
    <row r="233" spans="17:130" s="146" customFormat="1">
      <c r="Q233" s="333"/>
      <c r="R233" s="325"/>
      <c r="S233" s="325"/>
      <c r="T233" s="325"/>
      <c r="U233" s="325"/>
      <c r="V233" s="325"/>
      <c r="W233" s="325"/>
      <c r="X233" s="325"/>
      <c r="Y233" s="325"/>
      <c r="Z233" s="325"/>
      <c r="AA233" s="325"/>
      <c r="AB233" s="325"/>
      <c r="AC233" s="325"/>
      <c r="AD233" s="325"/>
      <c r="AE233" s="325"/>
      <c r="AF233" s="309"/>
      <c r="AG233" s="309"/>
      <c r="AH233" s="301"/>
      <c r="AI233" s="301"/>
      <c r="AJ233" s="301"/>
      <c r="AK233" s="301"/>
      <c r="AL233" s="301"/>
      <c r="AM233" s="301"/>
      <c r="AN233" s="301"/>
      <c r="AO233" s="301"/>
      <c r="AP233" s="301"/>
      <c r="AQ233" s="301"/>
      <c r="AR233" s="301"/>
      <c r="AS233" s="301"/>
      <c r="AT233" s="301"/>
      <c r="AU233" s="301"/>
      <c r="AV233" s="301"/>
      <c r="AW233" s="301"/>
      <c r="AX233" s="301"/>
      <c r="AY233" s="301"/>
      <c r="AZ233" s="301"/>
      <c r="BA233" s="301"/>
      <c r="BB233" s="301"/>
      <c r="BC233" s="301"/>
      <c r="BD233" s="301"/>
      <c r="BE233" s="301"/>
      <c r="BF233" s="301"/>
      <c r="BG233" s="301"/>
      <c r="BH233" s="301"/>
      <c r="BI233" s="301"/>
      <c r="BJ233" s="110"/>
      <c r="BK233" s="110"/>
      <c r="BL233" s="110"/>
      <c r="BM233" s="110"/>
      <c r="BN233" s="110"/>
      <c r="BO233" s="110"/>
      <c r="BP233" s="110"/>
      <c r="BQ233" s="110"/>
      <c r="BR233" s="110"/>
      <c r="BS233" s="110"/>
      <c r="BT233" s="110"/>
      <c r="BU233" s="110"/>
      <c r="BV233" s="110"/>
      <c r="BW233" s="110"/>
      <c r="BX233" s="110"/>
      <c r="BY233" s="110"/>
      <c r="BZ233" s="110"/>
      <c r="CA233" s="110"/>
      <c r="CB233" s="110"/>
      <c r="CC233" s="110"/>
      <c r="CD233" s="110"/>
      <c r="CE233" s="110"/>
      <c r="CF233" s="110"/>
      <c r="CG233" s="110"/>
      <c r="CH233" s="110"/>
      <c r="CI233" s="110"/>
      <c r="CJ233" s="110"/>
      <c r="CK233" s="110"/>
      <c r="CL233" s="110"/>
      <c r="CM233" s="110"/>
      <c r="CN233" s="110"/>
      <c r="CO233" s="110"/>
      <c r="CP233" s="110"/>
      <c r="CQ233" s="110"/>
      <c r="CR233" s="110"/>
      <c r="CS233" s="110"/>
      <c r="CT233" s="110"/>
      <c r="CU233" s="110"/>
      <c r="CV233" s="110"/>
      <c r="CW233" s="110"/>
      <c r="CX233" s="110"/>
      <c r="CY233" s="110"/>
      <c r="CZ233" s="110"/>
      <c r="DA233" s="110"/>
      <c r="DB233" s="110"/>
      <c r="DC233" s="110"/>
      <c r="DD233" s="110"/>
      <c r="DE233" s="110"/>
      <c r="DF233" s="110"/>
      <c r="DG233" s="110"/>
      <c r="DH233" s="110"/>
      <c r="DI233" s="110"/>
      <c r="DJ233" s="110"/>
      <c r="DK233" s="110"/>
      <c r="DL233" s="110"/>
      <c r="DM233" s="110"/>
      <c r="DN233" s="110"/>
      <c r="DO233" s="110"/>
      <c r="DP233" s="110"/>
      <c r="DQ233" s="110"/>
      <c r="DR233" s="110"/>
      <c r="DS233" s="110"/>
      <c r="DT233" s="110"/>
      <c r="DU233" s="110"/>
      <c r="DV233" s="110"/>
      <c r="DW233" s="110"/>
      <c r="DX233" s="110"/>
      <c r="DY233" s="110"/>
      <c r="DZ233" s="110"/>
    </row>
    <row r="234" spans="17:130" s="146" customFormat="1">
      <c r="Q234" s="333"/>
      <c r="R234" s="325"/>
      <c r="S234" s="325"/>
      <c r="T234" s="325"/>
      <c r="U234" s="325"/>
      <c r="V234" s="325"/>
      <c r="W234" s="325"/>
      <c r="X234" s="325"/>
      <c r="Y234" s="325"/>
      <c r="Z234" s="325"/>
      <c r="AA234" s="325"/>
      <c r="AB234" s="325"/>
      <c r="AC234" s="325"/>
      <c r="AD234" s="325"/>
      <c r="AE234" s="325"/>
      <c r="AF234" s="309"/>
      <c r="AG234" s="309"/>
      <c r="AH234" s="301"/>
      <c r="AI234" s="301"/>
      <c r="AJ234" s="301"/>
      <c r="AK234" s="301"/>
      <c r="AL234" s="301"/>
      <c r="AM234" s="301"/>
      <c r="AN234" s="301"/>
      <c r="AO234" s="301"/>
      <c r="AP234" s="301"/>
      <c r="AQ234" s="301"/>
      <c r="AR234" s="301"/>
      <c r="AS234" s="301"/>
      <c r="AT234" s="301"/>
      <c r="AU234" s="301"/>
      <c r="AV234" s="301"/>
      <c r="AW234" s="301"/>
      <c r="AX234" s="301"/>
      <c r="AY234" s="301"/>
      <c r="AZ234" s="301"/>
      <c r="BA234" s="301"/>
      <c r="BB234" s="301"/>
      <c r="BC234" s="301"/>
      <c r="BD234" s="301"/>
      <c r="BE234" s="301"/>
      <c r="BF234" s="301"/>
      <c r="BG234" s="301"/>
      <c r="BH234" s="301"/>
      <c r="BI234" s="301"/>
      <c r="BJ234" s="110"/>
      <c r="BK234" s="110"/>
      <c r="BL234" s="110"/>
      <c r="BM234" s="110"/>
      <c r="BN234" s="110"/>
      <c r="BO234" s="110"/>
      <c r="BP234" s="110"/>
      <c r="BQ234" s="110"/>
      <c r="BR234" s="110"/>
      <c r="BS234" s="110"/>
      <c r="BT234" s="110"/>
      <c r="BU234" s="110"/>
      <c r="BV234" s="110"/>
      <c r="BW234" s="110"/>
      <c r="BX234" s="110"/>
      <c r="BY234" s="110"/>
      <c r="BZ234" s="110"/>
      <c r="CA234" s="110"/>
      <c r="CB234" s="110"/>
      <c r="CC234" s="110"/>
      <c r="CD234" s="110"/>
      <c r="CE234" s="110"/>
      <c r="CF234" s="110"/>
      <c r="CG234" s="110"/>
      <c r="CH234" s="110"/>
      <c r="CI234" s="110"/>
      <c r="CJ234" s="110"/>
      <c r="CK234" s="110"/>
      <c r="CL234" s="110"/>
      <c r="CM234" s="110"/>
      <c r="CN234" s="110"/>
      <c r="CO234" s="110"/>
      <c r="CP234" s="110"/>
      <c r="CQ234" s="110"/>
      <c r="CR234" s="110"/>
      <c r="CS234" s="110"/>
      <c r="CT234" s="110"/>
      <c r="CU234" s="110"/>
      <c r="CV234" s="110"/>
      <c r="CW234" s="110"/>
      <c r="CX234" s="110"/>
      <c r="CY234" s="110"/>
      <c r="CZ234" s="110"/>
      <c r="DA234" s="110"/>
      <c r="DB234" s="110"/>
      <c r="DC234" s="110"/>
      <c r="DD234" s="110"/>
      <c r="DE234" s="110"/>
      <c r="DF234" s="110"/>
      <c r="DG234" s="110"/>
      <c r="DH234" s="110"/>
      <c r="DI234" s="110"/>
      <c r="DJ234" s="110"/>
      <c r="DK234" s="110"/>
      <c r="DL234" s="110"/>
      <c r="DM234" s="110"/>
      <c r="DN234" s="110"/>
      <c r="DO234" s="110"/>
      <c r="DP234" s="110"/>
      <c r="DQ234" s="110"/>
      <c r="DR234" s="110"/>
      <c r="DS234" s="110"/>
      <c r="DT234" s="110"/>
      <c r="DU234" s="110"/>
      <c r="DV234" s="110"/>
      <c r="DW234" s="110"/>
      <c r="DX234" s="110"/>
      <c r="DY234" s="110"/>
      <c r="DZ234" s="110"/>
    </row>
    <row r="235" spans="17:130" s="146" customFormat="1">
      <c r="Q235" s="333"/>
      <c r="R235" s="325"/>
      <c r="S235" s="325"/>
      <c r="T235" s="325"/>
      <c r="U235" s="325"/>
      <c r="V235" s="325"/>
      <c r="W235" s="325"/>
      <c r="X235" s="325"/>
      <c r="Y235" s="325"/>
      <c r="Z235" s="325"/>
      <c r="AA235" s="325"/>
      <c r="AB235" s="325"/>
      <c r="AC235" s="325"/>
      <c r="AD235" s="325"/>
      <c r="AE235" s="325"/>
      <c r="AF235" s="309"/>
      <c r="AG235" s="309"/>
      <c r="AH235" s="301"/>
      <c r="AI235" s="301"/>
      <c r="AJ235" s="301"/>
      <c r="AK235" s="301"/>
      <c r="AL235" s="301"/>
      <c r="AM235" s="301"/>
      <c r="AN235" s="301"/>
      <c r="AO235" s="301"/>
      <c r="AP235" s="301"/>
      <c r="AQ235" s="301"/>
      <c r="AR235" s="301"/>
      <c r="AS235" s="301"/>
      <c r="AT235" s="301"/>
      <c r="AU235" s="301"/>
      <c r="AV235" s="301"/>
      <c r="AW235" s="301"/>
      <c r="AX235" s="301"/>
      <c r="AY235" s="301"/>
      <c r="AZ235" s="301"/>
      <c r="BA235" s="301"/>
      <c r="BB235" s="301"/>
      <c r="BC235" s="301"/>
      <c r="BD235" s="301"/>
      <c r="BE235" s="301"/>
      <c r="BF235" s="301"/>
      <c r="BG235" s="301"/>
      <c r="BH235" s="301"/>
      <c r="BI235" s="301"/>
      <c r="BJ235" s="110"/>
      <c r="BK235" s="110"/>
      <c r="BL235" s="110"/>
      <c r="BM235" s="110"/>
      <c r="BN235" s="110"/>
      <c r="BO235" s="110"/>
      <c r="BP235" s="110"/>
      <c r="BQ235" s="110"/>
      <c r="BR235" s="110"/>
      <c r="BS235" s="110"/>
      <c r="BT235" s="110"/>
      <c r="BU235" s="110"/>
      <c r="BV235" s="110"/>
      <c r="BW235" s="110"/>
      <c r="BX235" s="110"/>
      <c r="BY235" s="110"/>
      <c r="BZ235" s="110"/>
      <c r="CA235" s="110"/>
      <c r="CB235" s="110"/>
      <c r="CC235" s="110"/>
      <c r="CD235" s="110"/>
      <c r="CE235" s="110"/>
      <c r="CF235" s="110"/>
      <c r="CG235" s="110"/>
      <c r="CH235" s="110"/>
      <c r="CI235" s="110"/>
      <c r="CJ235" s="110"/>
      <c r="CK235" s="110"/>
      <c r="CL235" s="110"/>
      <c r="CM235" s="110"/>
      <c r="CN235" s="110"/>
      <c r="CO235" s="110"/>
      <c r="CP235" s="110"/>
      <c r="CQ235" s="110"/>
      <c r="CR235" s="110"/>
      <c r="CS235" s="110"/>
      <c r="CT235" s="110"/>
      <c r="CU235" s="110"/>
      <c r="CV235" s="110"/>
      <c r="CW235" s="110"/>
      <c r="CX235" s="110"/>
      <c r="CY235" s="110"/>
      <c r="CZ235" s="110"/>
      <c r="DA235" s="110"/>
      <c r="DB235" s="110"/>
      <c r="DC235" s="110"/>
      <c r="DD235" s="110"/>
      <c r="DE235" s="110"/>
      <c r="DF235" s="110"/>
      <c r="DG235" s="110"/>
      <c r="DH235" s="110"/>
      <c r="DI235" s="110"/>
      <c r="DJ235" s="110"/>
      <c r="DK235" s="110"/>
      <c r="DL235" s="110"/>
      <c r="DM235" s="110"/>
      <c r="DN235" s="110"/>
      <c r="DO235" s="110"/>
      <c r="DP235" s="110"/>
      <c r="DQ235" s="110"/>
      <c r="DR235" s="110"/>
      <c r="DS235" s="110"/>
      <c r="DT235" s="110"/>
      <c r="DU235" s="110"/>
      <c r="DV235" s="110"/>
      <c r="DW235" s="110"/>
      <c r="DX235" s="110"/>
      <c r="DY235" s="110"/>
      <c r="DZ235" s="110"/>
    </row>
    <row r="236" spans="17:130" s="146" customFormat="1">
      <c r="Q236" s="333"/>
      <c r="R236" s="325"/>
      <c r="S236" s="325"/>
      <c r="T236" s="325"/>
      <c r="U236" s="325"/>
      <c r="V236" s="325"/>
      <c r="W236" s="325"/>
      <c r="X236" s="325"/>
      <c r="Y236" s="325"/>
      <c r="Z236" s="325"/>
      <c r="AA236" s="325"/>
      <c r="AB236" s="325"/>
      <c r="AC236" s="325"/>
      <c r="AD236" s="325"/>
      <c r="AE236" s="325"/>
      <c r="AF236" s="309"/>
      <c r="AG236" s="309"/>
      <c r="AH236" s="301"/>
      <c r="AI236" s="301"/>
      <c r="AJ236" s="301"/>
      <c r="AK236" s="301"/>
      <c r="AL236" s="301"/>
      <c r="AM236" s="301"/>
      <c r="AN236" s="301"/>
      <c r="AO236" s="301"/>
      <c r="AP236" s="301"/>
      <c r="AQ236" s="301"/>
      <c r="AR236" s="301"/>
      <c r="AS236" s="301"/>
      <c r="AT236" s="301"/>
      <c r="AU236" s="301"/>
      <c r="AV236" s="301"/>
      <c r="AW236" s="301"/>
      <c r="AX236" s="301"/>
      <c r="AY236" s="301"/>
      <c r="AZ236" s="301"/>
      <c r="BA236" s="301"/>
      <c r="BB236" s="301"/>
      <c r="BC236" s="301"/>
      <c r="BD236" s="301"/>
      <c r="BE236" s="301"/>
      <c r="BF236" s="301"/>
      <c r="BG236" s="301"/>
      <c r="BH236" s="301"/>
      <c r="BI236" s="301"/>
      <c r="BJ236" s="110"/>
      <c r="BK236" s="110"/>
      <c r="BL236" s="110"/>
      <c r="BM236" s="110"/>
      <c r="BN236" s="110"/>
      <c r="BO236" s="110"/>
      <c r="BP236" s="110"/>
      <c r="BQ236" s="110"/>
      <c r="BR236" s="110"/>
      <c r="BS236" s="110"/>
      <c r="BT236" s="110"/>
      <c r="BU236" s="110"/>
      <c r="BV236" s="110"/>
      <c r="BW236" s="110"/>
      <c r="BX236" s="110"/>
      <c r="BY236" s="110"/>
      <c r="BZ236" s="110"/>
      <c r="CA236" s="110"/>
      <c r="CB236" s="110"/>
      <c r="CC236" s="110"/>
      <c r="CD236" s="110"/>
      <c r="CE236" s="110"/>
      <c r="CF236" s="110"/>
      <c r="CG236" s="110"/>
      <c r="CH236" s="110"/>
      <c r="CI236" s="110"/>
      <c r="CJ236" s="110"/>
      <c r="CK236" s="110"/>
      <c r="CL236" s="110"/>
      <c r="CM236" s="110"/>
      <c r="CN236" s="110"/>
      <c r="CO236" s="110"/>
      <c r="CP236" s="110"/>
      <c r="CQ236" s="110"/>
      <c r="CR236" s="110"/>
      <c r="CS236" s="110"/>
      <c r="CT236" s="110"/>
      <c r="CU236" s="110"/>
      <c r="CV236" s="110"/>
      <c r="CW236" s="110"/>
      <c r="CX236" s="110"/>
      <c r="CY236" s="110"/>
      <c r="CZ236" s="110"/>
      <c r="DA236" s="110"/>
      <c r="DB236" s="110"/>
      <c r="DC236" s="110"/>
      <c r="DD236" s="110"/>
      <c r="DE236" s="110"/>
      <c r="DF236" s="110"/>
      <c r="DG236" s="110"/>
      <c r="DH236" s="110"/>
      <c r="DI236" s="110"/>
      <c r="DJ236" s="110"/>
      <c r="DK236" s="110"/>
      <c r="DL236" s="110"/>
      <c r="DM236" s="110"/>
      <c r="DN236" s="110"/>
      <c r="DO236" s="110"/>
      <c r="DP236" s="110"/>
      <c r="DQ236" s="110"/>
      <c r="DR236" s="110"/>
      <c r="DS236" s="110"/>
      <c r="DT236" s="110"/>
      <c r="DU236" s="110"/>
      <c r="DV236" s="110"/>
      <c r="DW236" s="110"/>
      <c r="DX236" s="110"/>
      <c r="DY236" s="110"/>
      <c r="DZ236" s="110"/>
    </row>
    <row r="237" spans="17:130" s="146" customFormat="1">
      <c r="Q237" s="333"/>
      <c r="R237" s="325"/>
      <c r="S237" s="325"/>
      <c r="T237" s="325"/>
      <c r="U237" s="325"/>
      <c r="V237" s="325"/>
      <c r="W237" s="325"/>
      <c r="X237" s="325"/>
      <c r="Y237" s="325"/>
      <c r="Z237" s="325"/>
      <c r="AA237" s="325"/>
      <c r="AB237" s="325"/>
      <c r="AC237" s="325"/>
      <c r="AD237" s="325"/>
      <c r="AE237" s="325"/>
      <c r="AF237" s="309"/>
      <c r="AG237" s="309"/>
      <c r="AH237" s="301"/>
      <c r="AI237" s="301"/>
      <c r="AJ237" s="301"/>
      <c r="AK237" s="301"/>
      <c r="AL237" s="301"/>
      <c r="AM237" s="301"/>
      <c r="AN237" s="301"/>
      <c r="AO237" s="301"/>
      <c r="AP237" s="301"/>
      <c r="AQ237" s="301"/>
      <c r="AR237" s="301"/>
      <c r="AS237" s="301"/>
      <c r="AT237" s="301"/>
      <c r="AU237" s="301"/>
      <c r="AV237" s="301"/>
      <c r="AW237" s="301"/>
      <c r="AX237" s="301"/>
      <c r="AY237" s="301"/>
      <c r="AZ237" s="301"/>
      <c r="BA237" s="301"/>
      <c r="BB237" s="301"/>
      <c r="BC237" s="301"/>
      <c r="BD237" s="301"/>
      <c r="BE237" s="301"/>
      <c r="BF237" s="301"/>
      <c r="BG237" s="301"/>
      <c r="BH237" s="301"/>
      <c r="BI237" s="301"/>
      <c r="BJ237" s="110"/>
      <c r="BK237" s="110"/>
      <c r="BL237" s="110"/>
      <c r="BM237" s="110"/>
      <c r="BN237" s="110"/>
      <c r="BO237" s="110"/>
      <c r="BP237" s="110"/>
      <c r="BQ237" s="110"/>
      <c r="BR237" s="110"/>
      <c r="BS237" s="110"/>
      <c r="BT237" s="110"/>
      <c r="BU237" s="110"/>
      <c r="BV237" s="110"/>
      <c r="BW237" s="110"/>
      <c r="BX237" s="110"/>
      <c r="BY237" s="110"/>
      <c r="BZ237" s="110"/>
      <c r="CA237" s="110"/>
      <c r="CB237" s="110"/>
      <c r="CC237" s="110"/>
      <c r="CD237" s="110"/>
      <c r="CE237" s="110"/>
      <c r="CF237" s="110"/>
      <c r="CG237" s="110"/>
      <c r="CH237" s="110"/>
      <c r="CI237" s="110"/>
      <c r="CJ237" s="110"/>
      <c r="CK237" s="110"/>
      <c r="CL237" s="110"/>
      <c r="CM237" s="110"/>
      <c r="CN237" s="110"/>
      <c r="CO237" s="110"/>
      <c r="CP237" s="110"/>
      <c r="CQ237" s="110"/>
      <c r="CR237" s="110"/>
      <c r="CS237" s="110"/>
      <c r="CT237" s="110"/>
      <c r="CU237" s="110"/>
      <c r="CV237" s="110"/>
      <c r="CW237" s="110"/>
      <c r="CX237" s="110"/>
      <c r="CY237" s="110"/>
      <c r="CZ237" s="110"/>
      <c r="DA237" s="110"/>
      <c r="DB237" s="110"/>
      <c r="DC237" s="110"/>
      <c r="DD237" s="110"/>
      <c r="DE237" s="110"/>
      <c r="DF237" s="110"/>
      <c r="DG237" s="110"/>
      <c r="DH237" s="110"/>
      <c r="DI237" s="110"/>
      <c r="DJ237" s="110"/>
      <c r="DK237" s="110"/>
      <c r="DL237" s="110"/>
      <c r="DM237" s="110"/>
      <c r="DN237" s="110"/>
      <c r="DO237" s="110"/>
      <c r="DP237" s="110"/>
      <c r="DQ237" s="110"/>
      <c r="DR237" s="110"/>
      <c r="DS237" s="110"/>
      <c r="DT237" s="110"/>
      <c r="DU237" s="110"/>
      <c r="DV237" s="110"/>
      <c r="DW237" s="110"/>
      <c r="DX237" s="110"/>
      <c r="DY237" s="110"/>
      <c r="DZ237" s="110"/>
    </row>
    <row r="238" spans="17:130" s="146" customFormat="1">
      <c r="Q238" s="333"/>
      <c r="R238" s="325"/>
      <c r="S238" s="325"/>
      <c r="T238" s="325"/>
      <c r="U238" s="325"/>
      <c r="V238" s="325"/>
      <c r="W238" s="325"/>
      <c r="X238" s="325"/>
      <c r="Y238" s="325"/>
      <c r="Z238" s="325"/>
      <c r="AA238" s="325"/>
      <c r="AB238" s="325"/>
      <c r="AC238" s="325"/>
      <c r="AD238" s="325"/>
      <c r="AE238" s="325"/>
      <c r="AF238" s="309"/>
      <c r="AG238" s="309"/>
      <c r="AH238" s="301"/>
      <c r="AI238" s="301"/>
      <c r="AJ238" s="301"/>
      <c r="AK238" s="301"/>
      <c r="AL238" s="301"/>
      <c r="AM238" s="301"/>
      <c r="AN238" s="301"/>
      <c r="AO238" s="301"/>
      <c r="AP238" s="301"/>
      <c r="AQ238" s="301"/>
      <c r="AR238" s="301"/>
      <c r="AS238" s="301"/>
      <c r="AT238" s="301"/>
      <c r="AU238" s="301"/>
      <c r="AV238" s="301"/>
      <c r="AW238" s="301"/>
      <c r="AX238" s="301"/>
      <c r="AY238" s="301"/>
      <c r="AZ238" s="301"/>
      <c r="BA238" s="301"/>
      <c r="BB238" s="301"/>
      <c r="BC238" s="301"/>
      <c r="BD238" s="301"/>
      <c r="BE238" s="301"/>
      <c r="BF238" s="301"/>
      <c r="BG238" s="301"/>
      <c r="BH238" s="301"/>
      <c r="BI238" s="301"/>
      <c r="BJ238" s="110"/>
      <c r="BK238" s="110"/>
      <c r="BL238" s="110"/>
      <c r="BM238" s="110"/>
      <c r="BN238" s="110"/>
      <c r="BO238" s="110"/>
      <c r="BP238" s="110"/>
      <c r="BQ238" s="110"/>
      <c r="BR238" s="110"/>
      <c r="BS238" s="110"/>
      <c r="BT238" s="110"/>
      <c r="BU238" s="110"/>
      <c r="BV238" s="110"/>
      <c r="BW238" s="110"/>
      <c r="BX238" s="110"/>
      <c r="BY238" s="110"/>
      <c r="BZ238" s="110"/>
      <c r="CA238" s="110"/>
      <c r="CB238" s="110"/>
      <c r="CC238" s="110"/>
      <c r="CD238" s="110"/>
      <c r="CE238" s="110"/>
      <c r="CF238" s="110"/>
      <c r="CG238" s="110"/>
      <c r="CH238" s="110"/>
      <c r="CI238" s="110"/>
      <c r="CJ238" s="110"/>
      <c r="CK238" s="110"/>
      <c r="CL238" s="110"/>
      <c r="CM238" s="110"/>
      <c r="CN238" s="110"/>
      <c r="CO238" s="110"/>
      <c r="CP238" s="110"/>
      <c r="CQ238" s="110"/>
      <c r="CR238" s="110"/>
      <c r="CS238" s="110"/>
      <c r="CT238" s="110"/>
      <c r="CU238" s="110"/>
      <c r="CV238" s="110"/>
      <c r="CW238" s="110"/>
      <c r="CX238" s="110"/>
      <c r="CY238" s="110"/>
      <c r="CZ238" s="110"/>
      <c r="DA238" s="110"/>
      <c r="DB238" s="110"/>
      <c r="DC238" s="110"/>
      <c r="DD238" s="110"/>
      <c r="DE238" s="110"/>
      <c r="DF238" s="110"/>
      <c r="DG238" s="110"/>
      <c r="DH238" s="110"/>
      <c r="DI238" s="110"/>
      <c r="DJ238" s="110"/>
      <c r="DK238" s="110"/>
      <c r="DL238" s="110"/>
      <c r="DM238" s="110"/>
      <c r="DN238" s="110"/>
      <c r="DO238" s="110"/>
      <c r="DP238" s="110"/>
      <c r="DQ238" s="110"/>
      <c r="DR238" s="110"/>
      <c r="DS238" s="110"/>
      <c r="DT238" s="110"/>
      <c r="DU238" s="110"/>
      <c r="DV238" s="110"/>
      <c r="DW238" s="110"/>
      <c r="DX238" s="110"/>
      <c r="DY238" s="110"/>
      <c r="DZ238" s="110"/>
    </row>
    <row r="239" spans="17:130" s="146" customFormat="1">
      <c r="Q239" s="333"/>
      <c r="R239" s="325"/>
      <c r="S239" s="325"/>
      <c r="T239" s="325"/>
      <c r="U239" s="325"/>
      <c r="V239" s="325"/>
      <c r="W239" s="325"/>
      <c r="X239" s="325"/>
      <c r="Y239" s="325"/>
      <c r="Z239" s="325"/>
      <c r="AA239" s="325"/>
      <c r="AB239" s="325"/>
      <c r="AC239" s="325"/>
      <c r="AD239" s="325"/>
      <c r="AE239" s="325"/>
      <c r="AF239" s="309"/>
      <c r="AG239" s="309"/>
      <c r="AH239" s="301"/>
      <c r="AI239" s="301"/>
      <c r="AJ239" s="301"/>
      <c r="AK239" s="301"/>
      <c r="AL239" s="301"/>
      <c r="AM239" s="301"/>
      <c r="AN239" s="301"/>
      <c r="AO239" s="301"/>
      <c r="AP239" s="301"/>
      <c r="AQ239" s="301"/>
      <c r="AR239" s="301"/>
      <c r="AS239" s="301"/>
      <c r="AT239" s="301"/>
      <c r="AU239" s="301"/>
      <c r="AV239" s="301"/>
      <c r="AW239" s="301"/>
      <c r="AX239" s="301"/>
      <c r="AY239" s="301"/>
      <c r="AZ239" s="301"/>
      <c r="BA239" s="301"/>
      <c r="BB239" s="301"/>
      <c r="BC239" s="301"/>
      <c r="BD239" s="301"/>
      <c r="BE239" s="301"/>
      <c r="BF239" s="301"/>
      <c r="BG239" s="301"/>
      <c r="BH239" s="301"/>
      <c r="BI239" s="301"/>
      <c r="BJ239" s="110"/>
      <c r="BK239" s="110"/>
      <c r="BL239" s="110"/>
      <c r="BM239" s="110"/>
      <c r="BN239" s="110"/>
      <c r="BO239" s="110"/>
      <c r="BP239" s="110"/>
      <c r="BQ239" s="110"/>
      <c r="BR239" s="110"/>
      <c r="BS239" s="110"/>
      <c r="BT239" s="110"/>
      <c r="BU239" s="110"/>
      <c r="BV239" s="110"/>
      <c r="BW239" s="110"/>
      <c r="BX239" s="110"/>
      <c r="BY239" s="110"/>
      <c r="BZ239" s="110"/>
      <c r="CA239" s="110"/>
      <c r="CB239" s="110"/>
      <c r="CC239" s="110"/>
      <c r="CD239" s="110"/>
      <c r="CE239" s="110"/>
      <c r="CF239" s="110"/>
      <c r="CG239" s="110"/>
      <c r="CH239" s="110"/>
      <c r="CI239" s="110"/>
      <c r="CJ239" s="110"/>
      <c r="CK239" s="110"/>
      <c r="CL239" s="110"/>
      <c r="CM239" s="110"/>
      <c r="CN239" s="110"/>
      <c r="CO239" s="110"/>
      <c r="CP239" s="110"/>
      <c r="CQ239" s="110"/>
      <c r="CR239" s="110"/>
      <c r="CS239" s="110"/>
      <c r="CT239" s="110"/>
      <c r="CU239" s="110"/>
      <c r="CV239" s="110"/>
      <c r="CW239" s="110"/>
      <c r="CX239" s="110"/>
      <c r="CY239" s="110"/>
      <c r="CZ239" s="110"/>
      <c r="DA239" s="110"/>
      <c r="DB239" s="110"/>
      <c r="DC239" s="110"/>
      <c r="DD239" s="110"/>
      <c r="DE239" s="110"/>
      <c r="DF239" s="110"/>
      <c r="DG239" s="110"/>
      <c r="DH239" s="110"/>
      <c r="DI239" s="110"/>
      <c r="DJ239" s="110"/>
      <c r="DK239" s="110"/>
      <c r="DL239" s="110"/>
      <c r="DM239" s="110"/>
      <c r="DN239" s="110"/>
      <c r="DO239" s="110"/>
      <c r="DP239" s="110"/>
      <c r="DQ239" s="110"/>
      <c r="DR239" s="110"/>
      <c r="DS239" s="110"/>
      <c r="DT239" s="110"/>
      <c r="DU239" s="110"/>
      <c r="DV239" s="110"/>
      <c r="DW239" s="110"/>
      <c r="DX239" s="110"/>
      <c r="DY239" s="110"/>
      <c r="DZ239" s="110"/>
    </row>
    <row r="240" spans="17:130" s="146" customFormat="1">
      <c r="Q240" s="333"/>
      <c r="R240" s="325"/>
      <c r="S240" s="325"/>
      <c r="T240" s="325"/>
      <c r="U240" s="325"/>
      <c r="V240" s="325"/>
      <c r="W240" s="325"/>
      <c r="X240" s="325"/>
      <c r="Y240" s="325"/>
      <c r="Z240" s="325"/>
      <c r="AA240" s="325"/>
      <c r="AB240" s="325"/>
      <c r="AC240" s="325"/>
      <c r="AD240" s="325"/>
      <c r="AE240" s="325"/>
      <c r="AF240" s="309"/>
      <c r="AG240" s="309"/>
      <c r="AH240" s="301"/>
      <c r="AI240" s="301"/>
      <c r="AJ240" s="301"/>
      <c r="AK240" s="301"/>
      <c r="AL240" s="301"/>
      <c r="AM240" s="301"/>
      <c r="AN240" s="301"/>
      <c r="AO240" s="301"/>
      <c r="AP240" s="301"/>
      <c r="AQ240" s="301"/>
      <c r="AR240" s="301"/>
      <c r="AS240" s="301"/>
      <c r="AT240" s="301"/>
      <c r="AU240" s="301"/>
      <c r="AV240" s="301"/>
      <c r="AW240" s="301"/>
      <c r="AX240" s="301"/>
      <c r="AY240" s="301"/>
      <c r="AZ240" s="301"/>
      <c r="BA240" s="301"/>
      <c r="BB240" s="301"/>
      <c r="BC240" s="301"/>
      <c r="BD240" s="301"/>
      <c r="BE240" s="301"/>
      <c r="BF240" s="301"/>
      <c r="BG240" s="301"/>
      <c r="BH240" s="301"/>
      <c r="BI240" s="301"/>
      <c r="BJ240" s="110"/>
      <c r="BK240" s="110"/>
      <c r="BL240" s="110"/>
      <c r="BM240" s="110"/>
      <c r="BN240" s="110"/>
      <c r="BO240" s="110"/>
      <c r="BP240" s="110"/>
      <c r="BQ240" s="110"/>
      <c r="BR240" s="110"/>
      <c r="BS240" s="110"/>
      <c r="BT240" s="110"/>
      <c r="BU240" s="110"/>
      <c r="BV240" s="110"/>
      <c r="BW240" s="110"/>
      <c r="BX240" s="110"/>
      <c r="BY240" s="110"/>
      <c r="BZ240" s="110"/>
      <c r="CA240" s="110"/>
      <c r="CB240" s="110"/>
      <c r="CC240" s="110"/>
      <c r="CD240" s="110"/>
      <c r="CE240" s="110"/>
      <c r="CF240" s="110"/>
      <c r="CG240" s="110"/>
      <c r="CH240" s="110"/>
      <c r="CI240" s="110"/>
      <c r="CJ240" s="110"/>
      <c r="CK240" s="110"/>
      <c r="CL240" s="110"/>
      <c r="CM240" s="110"/>
      <c r="CN240" s="110"/>
      <c r="CO240" s="110"/>
      <c r="CP240" s="110"/>
      <c r="CQ240" s="110"/>
      <c r="CR240" s="110"/>
      <c r="CS240" s="110"/>
      <c r="CT240" s="110"/>
      <c r="CU240" s="110"/>
      <c r="CV240" s="110"/>
      <c r="CW240" s="110"/>
      <c r="CX240" s="110"/>
      <c r="CY240" s="110"/>
      <c r="CZ240" s="110"/>
      <c r="DA240" s="110"/>
      <c r="DB240" s="110"/>
      <c r="DC240" s="110"/>
      <c r="DD240" s="110"/>
      <c r="DE240" s="110"/>
      <c r="DF240" s="110"/>
      <c r="DG240" s="110"/>
      <c r="DH240" s="110"/>
      <c r="DI240" s="110"/>
      <c r="DJ240" s="110"/>
      <c r="DK240" s="110"/>
      <c r="DL240" s="110"/>
      <c r="DM240" s="110"/>
      <c r="DN240" s="110"/>
      <c r="DO240" s="110"/>
      <c r="DP240" s="110"/>
      <c r="DQ240" s="110"/>
      <c r="DR240" s="110"/>
      <c r="DS240" s="110"/>
      <c r="DT240" s="110"/>
      <c r="DU240" s="110"/>
      <c r="DV240" s="110"/>
      <c r="DW240" s="110"/>
      <c r="DX240" s="110"/>
      <c r="DY240" s="110"/>
      <c r="DZ240" s="110"/>
    </row>
    <row r="241" spans="17:130" s="146" customFormat="1">
      <c r="Q241" s="333"/>
      <c r="R241" s="325"/>
      <c r="S241" s="325"/>
      <c r="T241" s="325"/>
      <c r="U241" s="325"/>
      <c r="V241" s="325"/>
      <c r="W241" s="325"/>
      <c r="X241" s="325"/>
      <c r="Y241" s="325"/>
      <c r="Z241" s="325"/>
      <c r="AA241" s="325"/>
      <c r="AB241" s="325"/>
      <c r="AC241" s="325"/>
      <c r="AD241" s="325"/>
      <c r="AE241" s="325"/>
      <c r="AF241" s="309"/>
      <c r="AG241" s="309"/>
      <c r="AH241" s="301"/>
      <c r="AI241" s="301"/>
      <c r="AJ241" s="301"/>
      <c r="AK241" s="301"/>
      <c r="AL241" s="301"/>
      <c r="AM241" s="301"/>
      <c r="AN241" s="301"/>
      <c r="AO241" s="301"/>
      <c r="AP241" s="301"/>
      <c r="AQ241" s="301"/>
      <c r="AR241" s="301"/>
      <c r="AS241" s="301"/>
      <c r="AT241" s="301"/>
      <c r="AU241" s="301"/>
      <c r="AV241" s="301"/>
      <c r="AW241" s="301"/>
      <c r="AX241" s="301"/>
      <c r="AY241" s="301"/>
      <c r="AZ241" s="301"/>
      <c r="BA241" s="301"/>
      <c r="BB241" s="301"/>
      <c r="BC241" s="301"/>
      <c r="BD241" s="301"/>
      <c r="BE241" s="301"/>
      <c r="BF241" s="301"/>
      <c r="BG241" s="301"/>
      <c r="BH241" s="301"/>
      <c r="BI241" s="301"/>
      <c r="BJ241" s="110"/>
      <c r="BK241" s="110"/>
      <c r="BL241" s="110"/>
      <c r="BM241" s="110"/>
      <c r="BN241" s="110"/>
      <c r="BO241" s="110"/>
      <c r="BP241" s="110"/>
      <c r="BQ241" s="110"/>
      <c r="BR241" s="110"/>
      <c r="BS241" s="110"/>
      <c r="BT241" s="110"/>
      <c r="BU241" s="110"/>
      <c r="BV241" s="110"/>
      <c r="BW241" s="110"/>
      <c r="BX241" s="110"/>
      <c r="BY241" s="110"/>
      <c r="BZ241" s="110"/>
      <c r="CA241" s="110"/>
      <c r="CB241" s="110"/>
      <c r="CC241" s="110"/>
      <c r="CD241" s="110"/>
      <c r="CE241" s="110"/>
      <c r="CF241" s="110"/>
      <c r="CG241" s="110"/>
      <c r="CH241" s="110"/>
      <c r="CI241" s="110"/>
      <c r="CJ241" s="110"/>
      <c r="CK241" s="110"/>
      <c r="CL241" s="110"/>
      <c r="CM241" s="110"/>
      <c r="CN241" s="110"/>
      <c r="CO241" s="110"/>
      <c r="CP241" s="110"/>
      <c r="CQ241" s="110"/>
      <c r="CR241" s="110"/>
      <c r="CS241" s="110"/>
      <c r="CT241" s="110"/>
      <c r="CU241" s="110"/>
      <c r="CV241" s="110"/>
      <c r="CW241" s="110"/>
      <c r="CX241" s="110"/>
      <c r="CY241" s="110"/>
      <c r="CZ241" s="110"/>
      <c r="DA241" s="110"/>
      <c r="DB241" s="110"/>
      <c r="DC241" s="110"/>
      <c r="DD241" s="110"/>
      <c r="DE241" s="110"/>
      <c r="DF241" s="110"/>
      <c r="DG241" s="110"/>
      <c r="DH241" s="110"/>
      <c r="DI241" s="110"/>
      <c r="DJ241" s="110"/>
      <c r="DK241" s="110"/>
      <c r="DL241" s="110"/>
      <c r="DM241" s="110"/>
      <c r="DN241" s="110"/>
      <c r="DO241" s="110"/>
      <c r="DP241" s="110"/>
      <c r="DQ241" s="110"/>
      <c r="DR241" s="110"/>
      <c r="DS241" s="110"/>
      <c r="DT241" s="110"/>
      <c r="DU241" s="110"/>
      <c r="DV241" s="110"/>
      <c r="DW241" s="110"/>
      <c r="DX241" s="110"/>
      <c r="DY241" s="110"/>
      <c r="DZ241" s="110"/>
    </row>
    <row r="242" spans="17:130" s="146" customFormat="1">
      <c r="Q242" s="333"/>
      <c r="R242" s="325"/>
      <c r="S242" s="325"/>
      <c r="T242" s="325"/>
      <c r="U242" s="325"/>
      <c r="V242" s="325"/>
      <c r="W242" s="325"/>
      <c r="X242" s="325"/>
      <c r="Y242" s="325"/>
      <c r="Z242" s="325"/>
      <c r="AA242" s="325"/>
      <c r="AB242" s="325"/>
      <c r="AC242" s="325"/>
      <c r="AD242" s="325"/>
      <c r="AE242" s="325"/>
      <c r="AF242" s="309"/>
      <c r="AG242" s="309"/>
      <c r="AH242" s="301"/>
      <c r="AI242" s="301"/>
      <c r="AJ242" s="301"/>
      <c r="AK242" s="301"/>
      <c r="AL242" s="301"/>
      <c r="AM242" s="301"/>
      <c r="AN242" s="301"/>
      <c r="AO242" s="301"/>
      <c r="AP242" s="301"/>
      <c r="AQ242" s="301"/>
      <c r="AR242" s="301"/>
      <c r="AS242" s="301"/>
      <c r="AT242" s="301"/>
      <c r="AU242" s="301"/>
      <c r="AV242" s="301"/>
      <c r="AW242" s="301"/>
      <c r="AX242" s="301"/>
      <c r="AY242" s="301"/>
      <c r="AZ242" s="301"/>
      <c r="BA242" s="301"/>
      <c r="BB242" s="301"/>
      <c r="BC242" s="301"/>
      <c r="BD242" s="301"/>
      <c r="BE242" s="301"/>
      <c r="BF242" s="301"/>
      <c r="BG242" s="301"/>
      <c r="BH242" s="301"/>
      <c r="BI242" s="301"/>
      <c r="BJ242" s="110"/>
      <c r="BK242" s="110"/>
      <c r="BL242" s="110"/>
      <c r="BM242" s="110"/>
      <c r="BN242" s="110"/>
      <c r="BO242" s="110"/>
      <c r="BP242" s="110"/>
      <c r="BQ242" s="110"/>
      <c r="BR242" s="110"/>
      <c r="BS242" s="110"/>
      <c r="BT242" s="110"/>
      <c r="BU242" s="110"/>
      <c r="BV242" s="110"/>
      <c r="BW242" s="110"/>
      <c r="BX242" s="110"/>
      <c r="BY242" s="110"/>
      <c r="BZ242" s="110"/>
      <c r="CA242" s="110"/>
      <c r="CB242" s="110"/>
      <c r="CC242" s="110"/>
      <c r="CD242" s="110"/>
      <c r="CE242" s="110"/>
      <c r="CF242" s="110"/>
      <c r="CG242" s="110"/>
      <c r="CH242" s="110"/>
      <c r="CI242" s="110"/>
      <c r="CJ242" s="110"/>
      <c r="CK242" s="110"/>
      <c r="CL242" s="110"/>
      <c r="CM242" s="110"/>
      <c r="CN242" s="110"/>
      <c r="CO242" s="110"/>
      <c r="CP242" s="110"/>
      <c r="CQ242" s="110"/>
      <c r="CR242" s="110"/>
      <c r="CS242" s="110"/>
      <c r="CT242" s="110"/>
      <c r="CU242" s="110"/>
      <c r="CV242" s="110"/>
      <c r="CW242" s="110"/>
      <c r="CX242" s="110"/>
      <c r="CY242" s="110"/>
      <c r="CZ242" s="110"/>
      <c r="DA242" s="110"/>
      <c r="DB242" s="110"/>
      <c r="DC242" s="110"/>
      <c r="DD242" s="110"/>
      <c r="DE242" s="110"/>
      <c r="DF242" s="110"/>
      <c r="DG242" s="110"/>
      <c r="DH242" s="110"/>
      <c r="DI242" s="110"/>
      <c r="DJ242" s="110"/>
      <c r="DK242" s="110"/>
      <c r="DL242" s="110"/>
      <c r="DM242" s="110"/>
      <c r="DN242" s="110"/>
      <c r="DO242" s="110"/>
      <c r="DP242" s="110"/>
      <c r="DQ242" s="110"/>
      <c r="DR242" s="110"/>
      <c r="DS242" s="110"/>
      <c r="DT242" s="110"/>
      <c r="DU242" s="110"/>
      <c r="DV242" s="110"/>
      <c r="DW242" s="110"/>
      <c r="DX242" s="110"/>
      <c r="DY242" s="110"/>
      <c r="DZ242" s="110"/>
    </row>
    <row r="243" spans="17:130" s="146" customFormat="1">
      <c r="Q243" s="333"/>
      <c r="R243" s="325"/>
      <c r="S243" s="325"/>
      <c r="T243" s="325"/>
      <c r="U243" s="325"/>
      <c r="V243" s="325"/>
      <c r="W243" s="325"/>
      <c r="X243" s="325"/>
      <c r="Y243" s="325"/>
      <c r="Z243" s="325"/>
      <c r="AA243" s="325"/>
      <c r="AB243" s="325"/>
      <c r="AC243" s="325"/>
      <c r="AD243" s="325"/>
      <c r="AE243" s="325"/>
      <c r="AF243" s="309"/>
      <c r="AG243" s="309"/>
      <c r="AH243" s="301"/>
      <c r="AI243" s="301"/>
      <c r="AJ243" s="301"/>
      <c r="AK243" s="301"/>
      <c r="AL243" s="301"/>
      <c r="AM243" s="301"/>
      <c r="AN243" s="301"/>
      <c r="AO243" s="301"/>
      <c r="AP243" s="301"/>
      <c r="AQ243" s="301"/>
      <c r="AR243" s="301"/>
      <c r="AS243" s="301"/>
      <c r="AT243" s="301"/>
      <c r="AU243" s="301"/>
      <c r="AV243" s="301"/>
      <c r="AW243" s="301"/>
      <c r="AX243" s="301"/>
      <c r="AY243" s="301"/>
      <c r="AZ243" s="301"/>
      <c r="BA243" s="301"/>
      <c r="BB243" s="301"/>
      <c r="BC243" s="301"/>
      <c r="BD243" s="301"/>
      <c r="BE243" s="301"/>
      <c r="BF243" s="301"/>
      <c r="BG243" s="301"/>
      <c r="BH243" s="301"/>
      <c r="BI243" s="301"/>
      <c r="BJ243" s="110"/>
      <c r="BK243" s="110"/>
      <c r="BL243" s="110"/>
      <c r="BM243" s="110"/>
      <c r="BN243" s="110"/>
      <c r="BO243" s="110"/>
      <c r="BP243" s="110"/>
      <c r="BQ243" s="110"/>
      <c r="BR243" s="110"/>
      <c r="BS243" s="110"/>
      <c r="BT243" s="110"/>
      <c r="BU243" s="110"/>
      <c r="BV243" s="110"/>
      <c r="BW243" s="110"/>
      <c r="BX243" s="110"/>
      <c r="BY243" s="110"/>
      <c r="BZ243" s="110"/>
      <c r="CA243" s="110"/>
      <c r="CB243" s="110"/>
      <c r="CC243" s="110"/>
      <c r="CD243" s="110"/>
      <c r="CE243" s="110"/>
      <c r="CF243" s="110"/>
      <c r="CG243" s="110"/>
      <c r="CH243" s="110"/>
      <c r="CI243" s="110"/>
      <c r="CJ243" s="110"/>
      <c r="CK243" s="110"/>
      <c r="CL243" s="110"/>
      <c r="CM243" s="110"/>
      <c r="CN243" s="110"/>
      <c r="CO243" s="110"/>
      <c r="CP243" s="110"/>
      <c r="CQ243" s="110"/>
      <c r="CR243" s="110"/>
      <c r="CS243" s="110"/>
      <c r="CT243" s="110"/>
      <c r="CU243" s="110"/>
      <c r="CV243" s="110"/>
      <c r="CW243" s="110"/>
      <c r="CX243" s="110"/>
      <c r="CY243" s="110"/>
      <c r="CZ243" s="110"/>
      <c r="DA243" s="110"/>
      <c r="DB243" s="110"/>
      <c r="DC243" s="110"/>
      <c r="DD243" s="110"/>
      <c r="DE243" s="110"/>
      <c r="DF243" s="110"/>
      <c r="DG243" s="110"/>
      <c r="DH243" s="110"/>
      <c r="DI243" s="110"/>
      <c r="DJ243" s="110"/>
      <c r="DK243" s="110"/>
      <c r="DL243" s="110"/>
      <c r="DM243" s="110"/>
      <c r="DN243" s="110"/>
      <c r="DO243" s="110"/>
      <c r="DP243" s="110"/>
      <c r="DQ243" s="110"/>
      <c r="DR243" s="110"/>
      <c r="DS243" s="110"/>
      <c r="DT243" s="110"/>
      <c r="DU243" s="110"/>
      <c r="DV243" s="110"/>
      <c r="DW243" s="110"/>
      <c r="DX243" s="110"/>
      <c r="DY243" s="110"/>
      <c r="DZ243" s="110"/>
    </row>
    <row r="244" spans="17:130" s="146" customFormat="1">
      <c r="Q244" s="333"/>
      <c r="R244" s="325"/>
      <c r="S244" s="325"/>
      <c r="T244" s="325"/>
      <c r="U244" s="325"/>
      <c r="V244" s="325"/>
      <c r="W244" s="325"/>
      <c r="X244" s="325"/>
      <c r="Y244" s="325"/>
      <c r="Z244" s="325"/>
      <c r="AA244" s="325"/>
      <c r="AB244" s="325"/>
      <c r="AC244" s="325"/>
      <c r="AD244" s="325"/>
      <c r="AE244" s="325"/>
      <c r="AF244" s="309"/>
      <c r="AG244" s="309"/>
      <c r="AH244" s="301"/>
      <c r="AI244" s="301"/>
      <c r="AJ244" s="301"/>
      <c r="AK244" s="301"/>
      <c r="AL244" s="301"/>
      <c r="AM244" s="301"/>
      <c r="AN244" s="301"/>
      <c r="AO244" s="301"/>
      <c r="AP244" s="301"/>
      <c r="AQ244" s="301"/>
      <c r="AR244" s="301"/>
      <c r="AS244" s="301"/>
      <c r="AT244" s="301"/>
      <c r="AU244" s="301"/>
      <c r="AV244" s="301"/>
      <c r="AW244" s="301"/>
      <c r="AX244" s="301"/>
      <c r="AY244" s="301"/>
      <c r="AZ244" s="301"/>
      <c r="BA244" s="301"/>
      <c r="BB244" s="301"/>
      <c r="BC244" s="301"/>
      <c r="BD244" s="301"/>
      <c r="BE244" s="301"/>
      <c r="BF244" s="301"/>
      <c r="BG244" s="301"/>
      <c r="BH244" s="301"/>
      <c r="BI244" s="301"/>
      <c r="BJ244" s="110"/>
      <c r="BK244" s="110"/>
      <c r="BL244" s="110"/>
      <c r="BM244" s="110"/>
      <c r="BN244" s="110"/>
      <c r="BO244" s="110"/>
      <c r="BP244" s="110"/>
      <c r="BQ244" s="110"/>
      <c r="BR244" s="110"/>
      <c r="BS244" s="110"/>
      <c r="BT244" s="110"/>
      <c r="BU244" s="110"/>
      <c r="BV244" s="110"/>
      <c r="BW244" s="110"/>
      <c r="BX244" s="110"/>
      <c r="BY244" s="110"/>
      <c r="BZ244" s="110"/>
      <c r="CA244" s="110"/>
      <c r="CB244" s="110"/>
      <c r="CC244" s="110"/>
      <c r="CD244" s="110"/>
      <c r="CE244" s="110"/>
      <c r="CF244" s="110"/>
      <c r="CG244" s="110"/>
      <c r="CH244" s="110"/>
      <c r="CI244" s="110"/>
      <c r="CJ244" s="110"/>
      <c r="CK244" s="110"/>
      <c r="CL244" s="110"/>
      <c r="CM244" s="110"/>
      <c r="CN244" s="110"/>
      <c r="CO244" s="110"/>
      <c r="CP244" s="110"/>
      <c r="CQ244" s="110"/>
      <c r="CR244" s="110"/>
      <c r="CS244" s="110"/>
      <c r="CT244" s="110"/>
      <c r="CU244" s="110"/>
      <c r="CV244" s="110"/>
      <c r="CW244" s="110"/>
      <c r="CX244" s="110"/>
      <c r="CY244" s="110"/>
      <c r="CZ244" s="110"/>
      <c r="DA244" s="110"/>
      <c r="DB244" s="110"/>
      <c r="DC244" s="110"/>
      <c r="DD244" s="110"/>
      <c r="DE244" s="110"/>
      <c r="DF244" s="110"/>
      <c r="DG244" s="110"/>
      <c r="DH244" s="110"/>
      <c r="DI244" s="110"/>
      <c r="DJ244" s="110"/>
      <c r="DK244" s="110"/>
      <c r="DL244" s="110"/>
      <c r="DM244" s="110"/>
      <c r="DN244" s="110"/>
      <c r="DO244" s="110"/>
      <c r="DP244" s="110"/>
      <c r="DQ244" s="110"/>
      <c r="DR244" s="110"/>
      <c r="DS244" s="110"/>
      <c r="DT244" s="110"/>
      <c r="DU244" s="110"/>
      <c r="DV244" s="110"/>
      <c r="DW244" s="110"/>
      <c r="DX244" s="110"/>
      <c r="DY244" s="110"/>
      <c r="DZ244" s="110"/>
    </row>
    <row r="245" spans="17:130" s="146" customFormat="1">
      <c r="Q245" s="333"/>
      <c r="R245" s="325"/>
      <c r="S245" s="325"/>
      <c r="T245" s="325"/>
      <c r="U245" s="325"/>
      <c r="V245" s="325"/>
      <c r="W245" s="325"/>
      <c r="X245" s="325"/>
      <c r="Y245" s="325"/>
      <c r="Z245" s="325"/>
      <c r="AA245" s="325"/>
      <c r="AB245" s="325"/>
      <c r="AC245" s="325"/>
      <c r="AD245" s="325"/>
      <c r="AE245" s="325"/>
      <c r="AF245" s="309"/>
      <c r="AG245" s="309"/>
      <c r="AH245" s="301"/>
      <c r="AI245" s="301"/>
      <c r="AJ245" s="301"/>
      <c r="AK245" s="301"/>
      <c r="AL245" s="301"/>
      <c r="AM245" s="301"/>
      <c r="AN245" s="301"/>
      <c r="AO245" s="301"/>
      <c r="AP245" s="301"/>
      <c r="AQ245" s="301"/>
      <c r="AR245" s="301"/>
      <c r="AS245" s="301"/>
      <c r="AT245" s="301"/>
      <c r="AU245" s="301"/>
      <c r="AV245" s="301"/>
      <c r="AW245" s="301"/>
      <c r="AX245" s="301"/>
      <c r="AY245" s="301"/>
      <c r="AZ245" s="301"/>
      <c r="BA245" s="301"/>
      <c r="BB245" s="301"/>
      <c r="BC245" s="301"/>
      <c r="BD245" s="301"/>
      <c r="BE245" s="301"/>
      <c r="BF245" s="301"/>
      <c r="BG245" s="301"/>
      <c r="BH245" s="301"/>
      <c r="BI245" s="301"/>
      <c r="BJ245" s="110"/>
      <c r="BK245" s="110"/>
      <c r="BL245" s="110"/>
      <c r="BM245" s="110"/>
      <c r="BN245" s="110"/>
      <c r="BO245" s="110"/>
      <c r="BP245" s="110"/>
      <c r="BQ245" s="110"/>
      <c r="BR245" s="110"/>
      <c r="BS245" s="110"/>
      <c r="BT245" s="110"/>
      <c r="BU245" s="110"/>
      <c r="BV245" s="110"/>
      <c r="BW245" s="110"/>
      <c r="BX245" s="110"/>
      <c r="BY245" s="110"/>
      <c r="BZ245" s="110"/>
      <c r="CA245" s="110"/>
      <c r="CB245" s="110"/>
      <c r="CC245" s="110"/>
      <c r="CD245" s="110"/>
      <c r="CE245" s="110"/>
      <c r="CF245" s="110"/>
      <c r="CG245" s="110"/>
      <c r="CH245" s="110"/>
      <c r="CI245" s="110"/>
      <c r="CJ245" s="110"/>
      <c r="CK245" s="110"/>
      <c r="CL245" s="110"/>
      <c r="CM245" s="110"/>
      <c r="CN245" s="110"/>
      <c r="CO245" s="110"/>
      <c r="CP245" s="110"/>
      <c r="CQ245" s="110"/>
      <c r="CR245" s="110"/>
      <c r="CS245" s="110"/>
      <c r="CT245" s="110"/>
      <c r="CU245" s="110"/>
      <c r="CV245" s="110"/>
      <c r="CW245" s="110"/>
      <c r="CX245" s="110"/>
      <c r="CY245" s="110"/>
      <c r="CZ245" s="110"/>
      <c r="DA245" s="110"/>
      <c r="DB245" s="110"/>
      <c r="DC245" s="110"/>
      <c r="DD245" s="110"/>
      <c r="DE245" s="110"/>
      <c r="DF245" s="110"/>
      <c r="DG245" s="110"/>
      <c r="DH245" s="110"/>
      <c r="DI245" s="110"/>
      <c r="DJ245" s="110"/>
      <c r="DK245" s="110"/>
      <c r="DL245" s="110"/>
      <c r="DM245" s="110"/>
      <c r="DN245" s="110"/>
      <c r="DO245" s="110"/>
      <c r="DP245" s="110"/>
      <c r="DQ245" s="110"/>
      <c r="DR245" s="110"/>
      <c r="DS245" s="110"/>
      <c r="DT245" s="110"/>
      <c r="DU245" s="110"/>
      <c r="DV245" s="110"/>
      <c r="DW245" s="110"/>
      <c r="DX245" s="110"/>
      <c r="DY245" s="110"/>
      <c r="DZ245" s="110"/>
    </row>
    <row r="246" spans="17:130" s="146" customFormat="1">
      <c r="Q246" s="333"/>
      <c r="R246" s="325"/>
      <c r="S246" s="325"/>
      <c r="T246" s="325"/>
      <c r="U246" s="325"/>
      <c r="V246" s="325"/>
      <c r="W246" s="325"/>
      <c r="X246" s="325"/>
      <c r="Y246" s="325"/>
      <c r="Z246" s="325"/>
      <c r="AA246" s="325"/>
      <c r="AB246" s="325"/>
      <c r="AC246" s="325"/>
      <c r="AD246" s="325"/>
      <c r="AE246" s="325"/>
      <c r="AF246" s="309"/>
      <c r="AG246" s="309"/>
      <c r="AH246" s="301"/>
      <c r="AI246" s="301"/>
      <c r="AJ246" s="301"/>
      <c r="AK246" s="301"/>
      <c r="AL246" s="301"/>
      <c r="AM246" s="301"/>
      <c r="AN246" s="301"/>
      <c r="AO246" s="301"/>
      <c r="AP246" s="301"/>
      <c r="AQ246" s="301"/>
      <c r="AR246" s="301"/>
      <c r="AS246" s="301"/>
      <c r="AT246" s="301"/>
      <c r="AU246" s="301"/>
      <c r="AV246" s="301"/>
      <c r="AW246" s="301"/>
      <c r="AX246" s="301"/>
      <c r="AY246" s="301"/>
      <c r="AZ246" s="301"/>
      <c r="BA246" s="301"/>
      <c r="BB246" s="301"/>
      <c r="BC246" s="301"/>
      <c r="BD246" s="301"/>
      <c r="BE246" s="301"/>
      <c r="BF246" s="301"/>
      <c r="BG246" s="301"/>
      <c r="BH246" s="301"/>
      <c r="BI246" s="301"/>
      <c r="BJ246" s="110"/>
      <c r="BK246" s="110"/>
      <c r="BL246" s="110"/>
      <c r="BM246" s="110"/>
      <c r="BN246" s="110"/>
      <c r="BO246" s="110"/>
      <c r="BP246" s="110"/>
      <c r="BQ246" s="110"/>
      <c r="BR246" s="110"/>
      <c r="BS246" s="110"/>
      <c r="BT246" s="110"/>
      <c r="BU246" s="110"/>
      <c r="BV246" s="110"/>
      <c r="BW246" s="110"/>
      <c r="BX246" s="110"/>
      <c r="BY246" s="110"/>
      <c r="BZ246" s="110"/>
      <c r="CA246" s="110"/>
      <c r="CB246" s="110"/>
      <c r="CC246" s="110"/>
      <c r="CD246" s="110"/>
      <c r="CE246" s="110"/>
      <c r="CF246" s="110"/>
      <c r="CG246" s="110"/>
      <c r="CH246" s="110"/>
      <c r="CI246" s="110"/>
      <c r="CJ246" s="110"/>
      <c r="CK246" s="110"/>
      <c r="CL246" s="110"/>
      <c r="CM246" s="110"/>
      <c r="CN246" s="110"/>
      <c r="CO246" s="110"/>
      <c r="CP246" s="110"/>
      <c r="CQ246" s="110"/>
      <c r="CR246" s="110"/>
      <c r="CS246" s="110"/>
      <c r="CT246" s="110"/>
      <c r="CU246" s="110"/>
      <c r="CV246" s="110"/>
      <c r="CW246" s="110"/>
      <c r="CX246" s="110"/>
      <c r="CY246" s="110"/>
      <c r="CZ246" s="110"/>
      <c r="DA246" s="110"/>
      <c r="DB246" s="110"/>
      <c r="DC246" s="110"/>
      <c r="DD246" s="110"/>
      <c r="DE246" s="110"/>
      <c r="DF246" s="110"/>
      <c r="DG246" s="110"/>
      <c r="DH246" s="110"/>
      <c r="DI246" s="110"/>
      <c r="DJ246" s="110"/>
      <c r="DK246" s="110"/>
      <c r="DL246" s="110"/>
      <c r="DM246" s="110"/>
      <c r="DN246" s="110"/>
      <c r="DO246" s="110"/>
      <c r="DP246" s="110"/>
      <c r="DQ246" s="110"/>
      <c r="DR246" s="110"/>
      <c r="DS246" s="110"/>
      <c r="DT246" s="110"/>
      <c r="DU246" s="110"/>
      <c r="DV246" s="110"/>
      <c r="DW246" s="110"/>
      <c r="DX246" s="110"/>
      <c r="DY246" s="110"/>
      <c r="DZ246" s="110"/>
    </row>
    <row r="247" spans="17:130" s="146" customFormat="1">
      <c r="Q247" s="333"/>
      <c r="R247" s="325"/>
      <c r="S247" s="325"/>
      <c r="T247" s="325"/>
      <c r="U247" s="325"/>
      <c r="V247" s="325"/>
      <c r="W247" s="325"/>
      <c r="X247" s="325"/>
      <c r="Y247" s="325"/>
      <c r="Z247" s="325"/>
      <c r="AA247" s="325"/>
      <c r="AB247" s="325"/>
      <c r="AC247" s="325"/>
      <c r="AD247" s="325"/>
      <c r="AE247" s="325"/>
      <c r="AF247" s="309"/>
      <c r="AG247" s="309"/>
      <c r="AH247" s="301"/>
      <c r="AI247" s="301"/>
      <c r="AJ247" s="301"/>
      <c r="AK247" s="301"/>
      <c r="AL247" s="301"/>
      <c r="AM247" s="301"/>
      <c r="AN247" s="301"/>
      <c r="AO247" s="301"/>
      <c r="AP247" s="301"/>
      <c r="AQ247" s="301"/>
      <c r="AR247" s="301"/>
      <c r="AS247" s="301"/>
      <c r="AT247" s="301"/>
      <c r="AU247" s="301"/>
      <c r="AV247" s="301"/>
      <c r="AW247" s="301"/>
      <c r="AX247" s="301"/>
      <c r="AY247" s="301"/>
      <c r="AZ247" s="301"/>
      <c r="BA247" s="301"/>
      <c r="BB247" s="301"/>
      <c r="BC247" s="301"/>
      <c r="BD247" s="301"/>
      <c r="BE247" s="301"/>
      <c r="BF247" s="301"/>
      <c r="BG247" s="301"/>
      <c r="BH247" s="301"/>
      <c r="BI247" s="301"/>
      <c r="BJ247" s="110"/>
      <c r="BK247" s="110"/>
      <c r="BL247" s="110"/>
      <c r="BM247" s="110"/>
      <c r="BN247" s="110"/>
      <c r="BO247" s="110"/>
      <c r="BP247" s="110"/>
      <c r="BQ247" s="110"/>
      <c r="BR247" s="110"/>
      <c r="BS247" s="110"/>
      <c r="BT247" s="110"/>
      <c r="BU247" s="110"/>
      <c r="BV247" s="110"/>
      <c r="BW247" s="110"/>
      <c r="BX247" s="110"/>
      <c r="BY247" s="110"/>
      <c r="BZ247" s="110"/>
      <c r="CA247" s="110"/>
      <c r="CB247" s="110"/>
      <c r="CC247" s="110"/>
      <c r="CD247" s="110"/>
      <c r="CE247" s="110"/>
      <c r="CF247" s="110"/>
      <c r="CG247" s="110"/>
      <c r="CH247" s="110"/>
      <c r="CI247" s="110"/>
      <c r="CJ247" s="110"/>
      <c r="CK247" s="110"/>
      <c r="CL247" s="110"/>
      <c r="CM247" s="110"/>
      <c r="CN247" s="110"/>
      <c r="CO247" s="110"/>
      <c r="CP247" s="110"/>
      <c r="CQ247" s="110"/>
      <c r="CR247" s="110"/>
      <c r="CS247" s="110"/>
      <c r="CT247" s="110"/>
      <c r="CU247" s="110"/>
      <c r="CV247" s="110"/>
      <c r="CW247" s="110"/>
      <c r="CX247" s="110"/>
      <c r="CY247" s="110"/>
      <c r="CZ247" s="110"/>
      <c r="DA247" s="110"/>
      <c r="DB247" s="110"/>
      <c r="DC247" s="110"/>
      <c r="DD247" s="110"/>
      <c r="DE247" s="110"/>
      <c r="DF247" s="110"/>
      <c r="DG247" s="110"/>
      <c r="DH247" s="110"/>
      <c r="DI247" s="110"/>
      <c r="DJ247" s="110"/>
      <c r="DK247" s="110"/>
      <c r="DL247" s="110"/>
      <c r="DM247" s="110"/>
      <c r="DN247" s="110"/>
      <c r="DO247" s="110"/>
      <c r="DP247" s="110"/>
      <c r="DQ247" s="110"/>
      <c r="DR247" s="110"/>
      <c r="DS247" s="110"/>
      <c r="DT247" s="110"/>
      <c r="DU247" s="110"/>
      <c r="DV247" s="110"/>
      <c r="DW247" s="110"/>
      <c r="DX247" s="110"/>
      <c r="DY247" s="110"/>
      <c r="DZ247" s="110"/>
    </row>
    <row r="248" spans="17:130" s="146" customFormat="1">
      <c r="Q248" s="333"/>
      <c r="R248" s="325"/>
      <c r="S248" s="325"/>
      <c r="T248" s="325"/>
      <c r="U248" s="325"/>
      <c r="V248" s="325"/>
      <c r="W248" s="325"/>
      <c r="X248" s="325"/>
      <c r="Y248" s="325"/>
      <c r="Z248" s="325"/>
      <c r="AA248" s="325"/>
      <c r="AB248" s="325"/>
      <c r="AC248" s="325"/>
      <c r="AD248" s="325"/>
      <c r="AE248" s="325"/>
      <c r="AF248" s="309"/>
      <c r="AG248" s="309"/>
      <c r="AH248" s="301"/>
      <c r="AI248" s="301"/>
      <c r="AJ248" s="301"/>
      <c r="AK248" s="301"/>
      <c r="AL248" s="301"/>
      <c r="AM248" s="301"/>
      <c r="AN248" s="301"/>
      <c r="AO248" s="301"/>
      <c r="AP248" s="301"/>
      <c r="AQ248" s="301"/>
      <c r="AR248" s="301"/>
      <c r="AS248" s="301"/>
      <c r="AT248" s="301"/>
      <c r="AU248" s="301"/>
      <c r="AV248" s="301"/>
      <c r="AW248" s="301"/>
      <c r="AX248" s="301"/>
      <c r="AY248" s="301"/>
      <c r="AZ248" s="301"/>
      <c r="BA248" s="301"/>
      <c r="BB248" s="301"/>
      <c r="BC248" s="301"/>
      <c r="BD248" s="301"/>
      <c r="BE248" s="301"/>
      <c r="BF248" s="301"/>
      <c r="BG248" s="301"/>
      <c r="BH248" s="301"/>
      <c r="BI248" s="301"/>
      <c r="BJ248" s="110"/>
      <c r="BK248" s="110"/>
      <c r="BL248" s="110"/>
      <c r="BM248" s="110"/>
      <c r="BN248" s="110"/>
      <c r="BO248" s="110"/>
      <c r="BP248" s="110"/>
      <c r="BQ248" s="110"/>
      <c r="BR248" s="110"/>
      <c r="BS248" s="110"/>
      <c r="BT248" s="110"/>
      <c r="BU248" s="110"/>
      <c r="BV248" s="110"/>
      <c r="BW248" s="110"/>
      <c r="BX248" s="110"/>
      <c r="BY248" s="110"/>
      <c r="BZ248" s="110"/>
      <c r="CA248" s="110"/>
      <c r="CB248" s="110"/>
      <c r="CC248" s="110"/>
      <c r="CD248" s="110"/>
      <c r="CE248" s="110"/>
      <c r="CF248" s="110"/>
      <c r="CG248" s="110"/>
      <c r="CH248" s="110"/>
      <c r="CI248" s="110"/>
      <c r="CJ248" s="110"/>
      <c r="CK248" s="110"/>
      <c r="CL248" s="110"/>
      <c r="CM248" s="110"/>
      <c r="CN248" s="110"/>
      <c r="CO248" s="110"/>
      <c r="CP248" s="110"/>
      <c r="CQ248" s="110"/>
      <c r="CR248" s="110"/>
      <c r="CS248" s="110"/>
      <c r="CT248" s="110"/>
      <c r="CU248" s="110"/>
      <c r="CV248" s="110"/>
      <c r="CW248" s="110"/>
      <c r="CX248" s="110"/>
      <c r="CY248" s="110"/>
      <c r="CZ248" s="110"/>
      <c r="DA248" s="110"/>
      <c r="DB248" s="110"/>
      <c r="DC248" s="110"/>
      <c r="DD248" s="110"/>
      <c r="DE248" s="110"/>
      <c r="DF248" s="110"/>
      <c r="DG248" s="110"/>
      <c r="DH248" s="110"/>
      <c r="DI248" s="110"/>
      <c r="DJ248" s="110"/>
      <c r="DK248" s="110"/>
      <c r="DL248" s="110"/>
      <c r="DM248" s="110"/>
      <c r="DN248" s="110"/>
      <c r="DO248" s="110"/>
      <c r="DP248" s="110"/>
      <c r="DQ248" s="110"/>
      <c r="DR248" s="110"/>
      <c r="DS248" s="110"/>
      <c r="DT248" s="110"/>
      <c r="DU248" s="110"/>
      <c r="DV248" s="110"/>
      <c r="DW248" s="110"/>
      <c r="DX248" s="110"/>
      <c r="DY248" s="110"/>
      <c r="DZ248" s="110"/>
    </row>
    <row r="249" spans="17:130" s="146" customFormat="1">
      <c r="Q249" s="333"/>
      <c r="R249" s="325"/>
      <c r="S249" s="325"/>
      <c r="T249" s="325"/>
      <c r="U249" s="325"/>
      <c r="V249" s="325"/>
      <c r="W249" s="325"/>
      <c r="X249" s="325"/>
      <c r="Y249" s="325"/>
      <c r="Z249" s="325"/>
      <c r="AA249" s="325"/>
      <c r="AB249" s="325"/>
      <c r="AC249" s="325"/>
      <c r="AD249" s="325"/>
      <c r="AE249" s="325"/>
      <c r="AF249" s="309"/>
      <c r="AG249" s="309"/>
      <c r="AH249" s="301"/>
      <c r="AI249" s="301"/>
      <c r="AJ249" s="301"/>
      <c r="AK249" s="301"/>
      <c r="AL249" s="301"/>
      <c r="AM249" s="301"/>
      <c r="AN249" s="301"/>
      <c r="AO249" s="301"/>
      <c r="AP249" s="301"/>
      <c r="AQ249" s="301"/>
      <c r="AR249" s="301"/>
      <c r="AS249" s="301"/>
      <c r="AT249" s="301"/>
      <c r="AU249" s="301"/>
      <c r="AV249" s="301"/>
      <c r="AW249" s="301"/>
      <c r="AX249" s="301"/>
      <c r="AY249" s="301"/>
      <c r="AZ249" s="301"/>
      <c r="BA249" s="301"/>
      <c r="BB249" s="301"/>
      <c r="BC249" s="301"/>
      <c r="BD249" s="301"/>
      <c r="BE249" s="301"/>
      <c r="BF249" s="301"/>
      <c r="BG249" s="301"/>
      <c r="BH249" s="301"/>
      <c r="BI249" s="301"/>
      <c r="BJ249" s="110"/>
      <c r="BK249" s="110"/>
      <c r="BL249" s="110"/>
      <c r="BM249" s="110"/>
      <c r="BN249" s="110"/>
      <c r="BO249" s="110"/>
      <c r="BP249" s="110"/>
      <c r="BQ249" s="110"/>
      <c r="BR249" s="110"/>
      <c r="BS249" s="110"/>
      <c r="BT249" s="110"/>
      <c r="BU249" s="110"/>
      <c r="BV249" s="110"/>
      <c r="BW249" s="110"/>
      <c r="BX249" s="110"/>
      <c r="BY249" s="110"/>
      <c r="BZ249" s="110"/>
      <c r="CA249" s="110"/>
      <c r="CB249" s="110"/>
      <c r="CC249" s="110"/>
      <c r="CD249" s="110"/>
      <c r="CE249" s="110"/>
      <c r="CF249" s="110"/>
      <c r="CG249" s="110"/>
      <c r="CH249" s="110"/>
      <c r="CI249" s="110"/>
      <c r="CJ249" s="110"/>
      <c r="CK249" s="110"/>
      <c r="CL249" s="110"/>
      <c r="CM249" s="110"/>
      <c r="CN249" s="110"/>
      <c r="CO249" s="110"/>
      <c r="CP249" s="110"/>
      <c r="CQ249" s="110"/>
      <c r="CR249" s="110"/>
      <c r="CS249" s="110"/>
      <c r="CT249" s="110"/>
      <c r="CU249" s="110"/>
      <c r="CV249" s="110"/>
      <c r="CW249" s="110"/>
      <c r="CX249" s="110"/>
      <c r="CY249" s="110"/>
      <c r="CZ249" s="110"/>
      <c r="DA249" s="110"/>
      <c r="DB249" s="110"/>
      <c r="DC249" s="110"/>
      <c r="DD249" s="110"/>
      <c r="DE249" s="110"/>
      <c r="DF249" s="110"/>
      <c r="DG249" s="110"/>
      <c r="DH249" s="110"/>
      <c r="DI249" s="110"/>
      <c r="DJ249" s="110"/>
      <c r="DK249" s="110"/>
      <c r="DL249" s="110"/>
      <c r="DM249" s="110"/>
      <c r="DN249" s="110"/>
      <c r="DO249" s="110"/>
      <c r="DP249" s="110"/>
      <c r="DQ249" s="110"/>
      <c r="DR249" s="110"/>
      <c r="DS249" s="110"/>
      <c r="DT249" s="110"/>
      <c r="DU249" s="110"/>
      <c r="DV249" s="110"/>
      <c r="DW249" s="110"/>
      <c r="DX249" s="110"/>
      <c r="DY249" s="110"/>
      <c r="DZ249" s="110"/>
    </row>
    <row r="250" spans="17:130" s="146" customFormat="1">
      <c r="Q250" s="333"/>
      <c r="R250" s="325"/>
      <c r="S250" s="325"/>
      <c r="T250" s="325"/>
      <c r="U250" s="325"/>
      <c r="V250" s="325"/>
      <c r="W250" s="325"/>
      <c r="X250" s="325"/>
      <c r="Y250" s="325"/>
      <c r="Z250" s="325"/>
      <c r="AA250" s="325"/>
      <c r="AB250" s="325"/>
      <c r="AC250" s="325"/>
      <c r="AD250" s="325"/>
      <c r="AE250" s="325"/>
      <c r="AF250" s="309"/>
      <c r="AG250" s="309"/>
      <c r="AH250" s="301"/>
      <c r="AI250" s="301"/>
      <c r="AJ250" s="301"/>
      <c r="AK250" s="301"/>
      <c r="AL250" s="301"/>
      <c r="AM250" s="301"/>
      <c r="AN250" s="301"/>
      <c r="AO250" s="301"/>
      <c r="AP250" s="301"/>
      <c r="AQ250" s="301"/>
      <c r="AR250" s="301"/>
      <c r="AS250" s="301"/>
      <c r="AT250" s="301"/>
      <c r="AU250" s="301"/>
      <c r="AV250" s="301"/>
      <c r="AW250" s="301"/>
      <c r="AX250" s="301"/>
      <c r="AY250" s="301"/>
      <c r="AZ250" s="301"/>
      <c r="BA250" s="301"/>
      <c r="BB250" s="301"/>
      <c r="BC250" s="301"/>
      <c r="BD250" s="301"/>
      <c r="BE250" s="301"/>
      <c r="BF250" s="301"/>
      <c r="BG250" s="301"/>
      <c r="BH250" s="301"/>
      <c r="BI250" s="301"/>
      <c r="BJ250" s="110"/>
      <c r="BK250" s="110"/>
      <c r="BL250" s="110"/>
      <c r="BM250" s="110"/>
      <c r="BN250" s="110"/>
      <c r="BO250" s="110"/>
      <c r="BP250" s="110"/>
      <c r="BQ250" s="110"/>
      <c r="BR250" s="110"/>
      <c r="BS250" s="110"/>
      <c r="BT250" s="110"/>
      <c r="BU250" s="110"/>
      <c r="BV250" s="110"/>
      <c r="BW250" s="110"/>
      <c r="BX250" s="110"/>
      <c r="BY250" s="110"/>
      <c r="BZ250" s="110"/>
      <c r="CA250" s="110"/>
      <c r="CB250" s="110"/>
      <c r="CC250" s="110"/>
      <c r="CD250" s="110"/>
      <c r="CE250" s="110"/>
      <c r="CF250" s="110"/>
      <c r="CG250" s="110"/>
      <c r="CH250" s="110"/>
      <c r="CI250" s="110"/>
      <c r="CJ250" s="110"/>
      <c r="CK250" s="110"/>
      <c r="CL250" s="110"/>
      <c r="CM250" s="110"/>
      <c r="CN250" s="110"/>
      <c r="CO250" s="110"/>
      <c r="CP250" s="110"/>
      <c r="CQ250" s="110"/>
      <c r="CR250" s="110"/>
      <c r="CS250" s="110"/>
      <c r="CT250" s="110"/>
      <c r="CU250" s="110"/>
      <c r="CV250" s="110"/>
      <c r="CW250" s="110"/>
      <c r="CX250" s="110"/>
      <c r="CY250" s="110"/>
      <c r="CZ250" s="110"/>
      <c r="DA250" s="110"/>
      <c r="DB250" s="110"/>
      <c r="DC250" s="110"/>
      <c r="DD250" s="110"/>
      <c r="DE250" s="110"/>
      <c r="DF250" s="110"/>
      <c r="DG250" s="110"/>
      <c r="DH250" s="110"/>
      <c r="DI250" s="110"/>
      <c r="DJ250" s="110"/>
      <c r="DK250" s="110"/>
      <c r="DL250" s="110"/>
      <c r="DM250" s="110"/>
      <c r="DN250" s="110"/>
      <c r="DO250" s="110"/>
      <c r="DP250" s="110"/>
      <c r="DQ250" s="110"/>
      <c r="DR250" s="110"/>
      <c r="DS250" s="110"/>
      <c r="DT250" s="110"/>
      <c r="DU250" s="110"/>
      <c r="DV250" s="110"/>
      <c r="DW250" s="110"/>
      <c r="DX250" s="110"/>
      <c r="DY250" s="110"/>
      <c r="DZ250" s="110"/>
    </row>
    <row r="251" spans="17:130" s="146" customFormat="1">
      <c r="Q251" s="333"/>
      <c r="R251" s="325"/>
      <c r="S251" s="325"/>
      <c r="T251" s="325"/>
      <c r="U251" s="325"/>
      <c r="V251" s="325"/>
      <c r="W251" s="325"/>
      <c r="X251" s="325"/>
      <c r="Y251" s="325"/>
      <c r="Z251" s="325"/>
      <c r="AA251" s="325"/>
      <c r="AB251" s="325"/>
      <c r="AC251" s="325"/>
      <c r="AD251" s="325"/>
      <c r="AE251" s="325"/>
      <c r="AF251" s="309"/>
      <c r="AG251" s="309"/>
      <c r="AH251" s="301"/>
      <c r="AI251" s="301"/>
      <c r="AJ251" s="301"/>
      <c r="AK251" s="301"/>
      <c r="AL251" s="301"/>
      <c r="AM251" s="301"/>
      <c r="AN251" s="301"/>
      <c r="AO251" s="301"/>
      <c r="AP251" s="301"/>
      <c r="AQ251" s="301"/>
      <c r="AR251" s="301"/>
      <c r="AS251" s="301"/>
      <c r="AT251" s="301"/>
      <c r="AU251" s="301"/>
      <c r="AV251" s="301"/>
      <c r="AW251" s="301"/>
      <c r="AX251" s="301"/>
      <c r="AY251" s="301"/>
      <c r="AZ251" s="301"/>
      <c r="BA251" s="301"/>
      <c r="BB251" s="301"/>
      <c r="BC251" s="301"/>
      <c r="BD251" s="301"/>
      <c r="BE251" s="301"/>
      <c r="BF251" s="301"/>
      <c r="BG251" s="301"/>
      <c r="BH251" s="301"/>
      <c r="BI251" s="301"/>
      <c r="BJ251" s="110"/>
      <c r="BK251" s="110"/>
      <c r="BL251" s="110"/>
      <c r="BM251" s="110"/>
      <c r="BN251" s="110"/>
      <c r="BO251" s="110"/>
      <c r="BP251" s="110"/>
      <c r="BQ251" s="110"/>
      <c r="BR251" s="110"/>
      <c r="BS251" s="110"/>
      <c r="BT251" s="110"/>
      <c r="BU251" s="110"/>
      <c r="BV251" s="110"/>
      <c r="BW251" s="110"/>
      <c r="BX251" s="110"/>
      <c r="BY251" s="110"/>
      <c r="BZ251" s="110"/>
      <c r="CA251" s="110"/>
      <c r="CB251" s="110"/>
      <c r="CC251" s="110"/>
      <c r="CD251" s="110"/>
      <c r="CE251" s="110"/>
      <c r="CF251" s="110"/>
      <c r="CG251" s="110"/>
      <c r="CH251" s="110"/>
      <c r="CI251" s="110"/>
      <c r="CJ251" s="110"/>
      <c r="CK251" s="110"/>
      <c r="CL251" s="110"/>
      <c r="CM251" s="110"/>
      <c r="CN251" s="110"/>
      <c r="CO251" s="110"/>
      <c r="CP251" s="110"/>
      <c r="CQ251" s="110"/>
      <c r="CR251" s="110"/>
      <c r="CS251" s="110"/>
      <c r="CT251" s="110"/>
      <c r="CU251" s="110"/>
      <c r="CV251" s="110"/>
      <c r="CW251" s="110"/>
      <c r="CX251" s="110"/>
      <c r="CY251" s="110"/>
      <c r="CZ251" s="110"/>
      <c r="DA251" s="110"/>
      <c r="DB251" s="110"/>
      <c r="DC251" s="110"/>
      <c r="DD251" s="110"/>
      <c r="DE251" s="110"/>
      <c r="DF251" s="110"/>
      <c r="DG251" s="110"/>
      <c r="DH251" s="110"/>
      <c r="DI251" s="110"/>
      <c r="DJ251" s="110"/>
      <c r="DK251" s="110"/>
      <c r="DL251" s="110"/>
      <c r="DM251" s="110"/>
      <c r="DN251" s="110"/>
      <c r="DO251" s="110"/>
      <c r="DP251" s="110"/>
      <c r="DQ251" s="110"/>
      <c r="DR251" s="110"/>
      <c r="DS251" s="110"/>
      <c r="DT251" s="110"/>
      <c r="DU251" s="110"/>
      <c r="DV251" s="110"/>
      <c r="DW251" s="110"/>
      <c r="DX251" s="110"/>
      <c r="DY251" s="110"/>
      <c r="DZ251" s="110"/>
    </row>
    <row r="252" spans="17:130" s="146" customFormat="1">
      <c r="Q252" s="333"/>
      <c r="R252" s="325"/>
      <c r="S252" s="325"/>
      <c r="T252" s="325"/>
      <c r="U252" s="325"/>
      <c r="V252" s="325"/>
      <c r="W252" s="325"/>
      <c r="X252" s="325"/>
      <c r="Y252" s="325"/>
      <c r="Z252" s="325"/>
      <c r="AA252" s="325"/>
      <c r="AB252" s="325"/>
      <c r="AC252" s="325"/>
      <c r="AD252" s="325"/>
      <c r="AE252" s="325"/>
      <c r="AF252" s="309"/>
      <c r="AG252" s="309"/>
      <c r="AH252" s="301"/>
      <c r="AI252" s="301"/>
      <c r="AJ252" s="301"/>
      <c r="AK252" s="301"/>
      <c r="AL252" s="301"/>
      <c r="AM252" s="301"/>
      <c r="AN252" s="301"/>
      <c r="AO252" s="301"/>
      <c r="AP252" s="301"/>
      <c r="AQ252" s="301"/>
      <c r="AR252" s="301"/>
      <c r="AS252" s="301"/>
      <c r="AT252" s="301"/>
      <c r="AU252" s="301"/>
      <c r="AV252" s="301"/>
      <c r="AW252" s="301"/>
      <c r="AX252" s="301"/>
      <c r="AY252" s="301"/>
      <c r="AZ252" s="301"/>
      <c r="BA252" s="301"/>
      <c r="BB252" s="301"/>
      <c r="BC252" s="301"/>
      <c r="BD252" s="301"/>
      <c r="BE252" s="301"/>
      <c r="BF252" s="301"/>
      <c r="BG252" s="301"/>
      <c r="BH252" s="301"/>
      <c r="BI252" s="301"/>
      <c r="BJ252" s="110"/>
      <c r="BK252" s="110"/>
      <c r="BL252" s="110"/>
      <c r="BM252" s="110"/>
      <c r="BN252" s="110"/>
      <c r="BO252" s="110"/>
      <c r="BP252" s="110"/>
      <c r="BQ252" s="110"/>
      <c r="BR252" s="110"/>
      <c r="BS252" s="110"/>
      <c r="BT252" s="110"/>
      <c r="BU252" s="110"/>
      <c r="BV252" s="110"/>
      <c r="BW252" s="110"/>
      <c r="BX252" s="110"/>
      <c r="BY252" s="110"/>
      <c r="BZ252" s="110"/>
      <c r="CA252" s="110"/>
      <c r="CB252" s="110"/>
      <c r="CC252" s="110"/>
      <c r="CD252" s="110"/>
      <c r="CE252" s="110"/>
      <c r="CF252" s="110"/>
      <c r="CG252" s="110"/>
      <c r="CH252" s="110"/>
      <c r="CI252" s="110"/>
      <c r="CJ252" s="110"/>
      <c r="CK252" s="110"/>
      <c r="CL252" s="110"/>
      <c r="CM252" s="110"/>
      <c r="CN252" s="110"/>
      <c r="CO252" s="110"/>
      <c r="CP252" s="110"/>
      <c r="CQ252" s="110"/>
      <c r="CR252" s="110"/>
      <c r="CS252" s="110"/>
      <c r="CT252" s="110"/>
      <c r="CU252" s="110"/>
      <c r="CV252" s="110"/>
      <c r="CW252" s="110"/>
      <c r="CX252" s="110"/>
      <c r="CY252" s="110"/>
      <c r="CZ252" s="110"/>
      <c r="DA252" s="110"/>
      <c r="DB252" s="110"/>
      <c r="DC252" s="110"/>
      <c r="DD252" s="110"/>
      <c r="DE252" s="110"/>
      <c r="DF252" s="110"/>
      <c r="DG252" s="110"/>
      <c r="DH252" s="110"/>
      <c r="DI252" s="110"/>
      <c r="DJ252" s="110"/>
      <c r="DK252" s="110"/>
      <c r="DL252" s="110"/>
      <c r="DM252" s="110"/>
      <c r="DN252" s="110"/>
      <c r="DO252" s="110"/>
      <c r="DP252" s="110"/>
      <c r="DQ252" s="110"/>
      <c r="DR252" s="110"/>
      <c r="DS252" s="110"/>
      <c r="DT252" s="110"/>
      <c r="DU252" s="110"/>
      <c r="DV252" s="110"/>
      <c r="DW252" s="110"/>
      <c r="DX252" s="110"/>
      <c r="DY252" s="110"/>
      <c r="DZ252" s="110"/>
    </row>
    <row r="253" spans="17:130" s="146" customFormat="1">
      <c r="Q253" s="333"/>
      <c r="R253" s="325"/>
      <c r="S253" s="325"/>
      <c r="T253" s="325"/>
      <c r="U253" s="325"/>
      <c r="V253" s="325"/>
      <c r="W253" s="325"/>
      <c r="X253" s="325"/>
      <c r="Y253" s="325"/>
      <c r="Z253" s="325"/>
      <c r="AA253" s="325"/>
      <c r="AB253" s="325"/>
      <c r="AC253" s="325"/>
      <c r="AD253" s="325"/>
      <c r="AE253" s="325"/>
      <c r="AF253" s="309"/>
      <c r="AG253" s="309"/>
      <c r="AH253" s="301"/>
      <c r="AI253" s="301"/>
      <c r="AJ253" s="301"/>
      <c r="AK253" s="301"/>
      <c r="AL253" s="301"/>
      <c r="AM253" s="301"/>
      <c r="AN253" s="301"/>
      <c r="AO253" s="301"/>
      <c r="AP253" s="301"/>
      <c r="AQ253" s="301"/>
      <c r="AR253" s="301"/>
      <c r="AS253" s="301"/>
      <c r="AT253" s="301"/>
      <c r="AU253" s="301"/>
      <c r="AV253" s="301"/>
      <c r="AW253" s="301"/>
      <c r="AX253" s="301"/>
      <c r="AY253" s="301"/>
      <c r="AZ253" s="301"/>
      <c r="BA253" s="301"/>
      <c r="BB253" s="301"/>
      <c r="BC253" s="301"/>
      <c r="BD253" s="301"/>
      <c r="BE253" s="301"/>
      <c r="BF253" s="301"/>
      <c r="BG253" s="301"/>
      <c r="BH253" s="301"/>
      <c r="BI253" s="301"/>
      <c r="BJ253" s="110"/>
      <c r="BK253" s="110"/>
      <c r="BL253" s="110"/>
      <c r="BM253" s="110"/>
      <c r="BN253" s="110"/>
      <c r="BO253" s="110"/>
      <c r="BP253" s="110"/>
      <c r="BQ253" s="110"/>
      <c r="BR253" s="110"/>
      <c r="BS253" s="110"/>
      <c r="BT253" s="110"/>
      <c r="BU253" s="110"/>
      <c r="BV253" s="110"/>
      <c r="BW253" s="110"/>
      <c r="BX253" s="110"/>
      <c r="BY253" s="110"/>
      <c r="BZ253" s="110"/>
      <c r="CA253" s="110"/>
      <c r="CB253" s="110"/>
      <c r="CC253" s="110"/>
      <c r="CD253" s="110"/>
      <c r="CE253" s="110"/>
      <c r="CF253" s="110"/>
      <c r="CG253" s="110"/>
      <c r="CH253" s="110"/>
      <c r="CI253" s="110"/>
      <c r="CJ253" s="110"/>
      <c r="CK253" s="110"/>
      <c r="CL253" s="110"/>
      <c r="CM253" s="110"/>
      <c r="CN253" s="110"/>
      <c r="CO253" s="110"/>
      <c r="CP253" s="110"/>
      <c r="CQ253" s="110"/>
      <c r="CR253" s="110"/>
      <c r="CS253" s="110"/>
      <c r="CT253" s="110"/>
      <c r="CU253" s="110"/>
      <c r="CV253" s="110"/>
      <c r="CW253" s="110"/>
      <c r="CX253" s="110"/>
      <c r="CY253" s="110"/>
      <c r="CZ253" s="110"/>
      <c r="DA253" s="110"/>
      <c r="DB253" s="110"/>
      <c r="DC253" s="110"/>
      <c r="DD253" s="110"/>
      <c r="DE253" s="110"/>
      <c r="DF253" s="110"/>
      <c r="DG253" s="110"/>
      <c r="DH253" s="110"/>
      <c r="DI253" s="110"/>
      <c r="DJ253" s="110"/>
      <c r="DK253" s="110"/>
      <c r="DL253" s="110"/>
      <c r="DM253" s="110"/>
      <c r="DN253" s="110"/>
      <c r="DO253" s="110"/>
      <c r="DP253" s="110"/>
      <c r="DQ253" s="110"/>
      <c r="DR253" s="110"/>
      <c r="DS253" s="110"/>
      <c r="DT253" s="110"/>
      <c r="DU253" s="110"/>
      <c r="DV253" s="110"/>
      <c r="DW253" s="110"/>
      <c r="DX253" s="110"/>
      <c r="DY253" s="110"/>
      <c r="DZ253" s="110"/>
    </row>
    <row r="254" spans="17:130" s="146" customFormat="1">
      <c r="Q254" s="333"/>
      <c r="R254" s="325"/>
      <c r="S254" s="325"/>
      <c r="T254" s="325"/>
      <c r="U254" s="325"/>
      <c r="V254" s="325"/>
      <c r="W254" s="325"/>
      <c r="X254" s="325"/>
      <c r="Y254" s="325"/>
      <c r="Z254" s="325"/>
      <c r="AA254" s="325"/>
      <c r="AB254" s="325"/>
      <c r="AC254" s="325"/>
      <c r="AD254" s="325"/>
      <c r="AE254" s="325"/>
      <c r="AF254" s="309"/>
      <c r="AG254" s="309"/>
      <c r="AH254" s="301"/>
      <c r="AI254" s="301"/>
      <c r="AJ254" s="301"/>
      <c r="AK254" s="301"/>
      <c r="AL254" s="301"/>
      <c r="AM254" s="301"/>
      <c r="AN254" s="301"/>
      <c r="AO254" s="301"/>
      <c r="AP254" s="301"/>
      <c r="AQ254" s="301"/>
      <c r="AR254" s="301"/>
      <c r="AS254" s="301"/>
      <c r="AT254" s="301"/>
      <c r="AU254" s="301"/>
      <c r="AV254" s="301"/>
      <c r="AW254" s="301"/>
      <c r="AX254" s="301"/>
      <c r="AY254" s="301"/>
      <c r="AZ254" s="301"/>
      <c r="BA254" s="301"/>
      <c r="BB254" s="301"/>
      <c r="BC254" s="301"/>
      <c r="BD254" s="301"/>
      <c r="BE254" s="301"/>
      <c r="BF254" s="301"/>
      <c r="BG254" s="301"/>
      <c r="BH254" s="301"/>
      <c r="BI254" s="301"/>
      <c r="BJ254" s="110"/>
      <c r="BK254" s="110"/>
      <c r="BL254" s="110"/>
      <c r="BM254" s="110"/>
      <c r="BN254" s="110"/>
      <c r="BO254" s="110"/>
      <c r="BP254" s="110"/>
      <c r="BQ254" s="110"/>
      <c r="BR254" s="110"/>
      <c r="BS254" s="110"/>
      <c r="BT254" s="110"/>
      <c r="BU254" s="110"/>
      <c r="BV254" s="110"/>
      <c r="BW254" s="110"/>
      <c r="BX254" s="110"/>
      <c r="BY254" s="110"/>
      <c r="BZ254" s="110"/>
      <c r="CA254" s="110"/>
      <c r="CB254" s="110"/>
      <c r="CC254" s="110"/>
      <c r="CD254" s="110"/>
      <c r="CE254" s="110"/>
      <c r="CF254" s="110"/>
      <c r="CG254" s="110"/>
      <c r="CH254" s="110"/>
      <c r="CI254" s="110"/>
      <c r="CJ254" s="110"/>
      <c r="CK254" s="110"/>
      <c r="CL254" s="110"/>
      <c r="CM254" s="110"/>
      <c r="CN254" s="110"/>
      <c r="CO254" s="110"/>
      <c r="CP254" s="110"/>
      <c r="CQ254" s="110"/>
      <c r="CR254" s="110"/>
      <c r="CS254" s="110"/>
      <c r="CT254" s="110"/>
      <c r="CU254" s="110"/>
      <c r="CV254" s="110"/>
      <c r="CW254" s="110"/>
      <c r="CX254" s="110"/>
      <c r="CY254" s="110"/>
      <c r="CZ254" s="110"/>
      <c r="DA254" s="110"/>
      <c r="DB254" s="110"/>
      <c r="DC254" s="110"/>
      <c r="DD254" s="110"/>
      <c r="DE254" s="110"/>
      <c r="DF254" s="110"/>
      <c r="DG254" s="110"/>
      <c r="DH254" s="110"/>
      <c r="DI254" s="110"/>
      <c r="DJ254" s="110"/>
      <c r="DK254" s="110"/>
      <c r="DL254" s="110"/>
      <c r="DM254" s="110"/>
      <c r="DN254" s="110"/>
      <c r="DO254" s="110"/>
      <c r="DP254" s="110"/>
      <c r="DQ254" s="110"/>
      <c r="DR254" s="110"/>
      <c r="DS254" s="110"/>
      <c r="DT254" s="110"/>
      <c r="DU254" s="110"/>
      <c r="DV254" s="110"/>
      <c r="DW254" s="110"/>
      <c r="DX254" s="110"/>
      <c r="DY254" s="110"/>
      <c r="DZ254" s="110"/>
    </row>
    <row r="255" spans="17:130" s="146" customFormat="1">
      <c r="Q255" s="333"/>
      <c r="R255" s="325"/>
      <c r="S255" s="325"/>
      <c r="T255" s="325"/>
      <c r="U255" s="325"/>
      <c r="V255" s="325"/>
      <c r="W255" s="325"/>
      <c r="X255" s="325"/>
      <c r="Y255" s="325"/>
      <c r="Z255" s="325"/>
      <c r="AA255" s="325"/>
      <c r="AB255" s="325"/>
      <c r="AC255" s="325"/>
      <c r="AD255" s="325"/>
      <c r="AE255" s="325"/>
      <c r="AF255" s="309"/>
      <c r="AG255" s="309"/>
      <c r="AH255" s="301"/>
      <c r="AI255" s="301"/>
      <c r="AJ255" s="301"/>
      <c r="AK255" s="301"/>
      <c r="AL255" s="301"/>
      <c r="AM255" s="301"/>
      <c r="AN255" s="301"/>
      <c r="AO255" s="301"/>
      <c r="AP255" s="301"/>
      <c r="AQ255" s="301"/>
      <c r="AR255" s="301"/>
      <c r="AS255" s="301"/>
      <c r="AT255" s="301"/>
      <c r="AU255" s="301"/>
      <c r="AV255" s="301"/>
      <c r="AW255" s="301"/>
      <c r="AX255" s="301"/>
      <c r="AY255" s="301"/>
      <c r="AZ255" s="301"/>
      <c r="BA255" s="301"/>
      <c r="BB255" s="301"/>
      <c r="BC255" s="301"/>
      <c r="BD255" s="301"/>
      <c r="BE255" s="301"/>
      <c r="BF255" s="301"/>
      <c r="BG255" s="301"/>
      <c r="BH255" s="301"/>
      <c r="BI255" s="301"/>
      <c r="BJ255" s="110"/>
      <c r="BK255" s="110"/>
      <c r="BL255" s="110"/>
      <c r="BM255" s="110"/>
      <c r="BN255" s="110"/>
      <c r="BO255" s="110"/>
      <c r="BP255" s="110"/>
      <c r="BQ255" s="110"/>
      <c r="BR255" s="110"/>
      <c r="BS255" s="110"/>
      <c r="BT255" s="110"/>
      <c r="BU255" s="110"/>
      <c r="BV255" s="110"/>
      <c r="BW255" s="110"/>
      <c r="BX255" s="110"/>
      <c r="BY255" s="110"/>
      <c r="BZ255" s="110"/>
      <c r="CA255" s="110"/>
      <c r="CB255" s="110"/>
      <c r="CC255" s="110"/>
      <c r="CD255" s="110"/>
      <c r="CE255" s="110"/>
      <c r="CF255" s="110"/>
      <c r="CG255" s="110"/>
      <c r="CH255" s="110"/>
      <c r="CI255" s="110"/>
      <c r="CJ255" s="110"/>
      <c r="CK255" s="110"/>
      <c r="CL255" s="110"/>
      <c r="CM255" s="110"/>
      <c r="CN255" s="110"/>
      <c r="CO255" s="110"/>
      <c r="CP255" s="110"/>
      <c r="CQ255" s="110"/>
      <c r="CR255" s="110"/>
      <c r="CS255" s="110"/>
      <c r="CT255" s="110"/>
      <c r="CU255" s="110"/>
      <c r="CV255" s="110"/>
      <c r="CW255" s="110"/>
      <c r="CX255" s="110"/>
      <c r="CY255" s="110"/>
      <c r="CZ255" s="110"/>
      <c r="DA255" s="110"/>
      <c r="DB255" s="110"/>
      <c r="DC255" s="110"/>
      <c r="DD255" s="110"/>
      <c r="DE255" s="110"/>
      <c r="DF255" s="110"/>
      <c r="DG255" s="110"/>
      <c r="DH255" s="110"/>
      <c r="DI255" s="110"/>
      <c r="DJ255" s="110"/>
      <c r="DK255" s="110"/>
      <c r="DL255" s="110"/>
      <c r="DM255" s="110"/>
      <c r="DN255" s="110"/>
      <c r="DO255" s="110"/>
      <c r="DP255" s="110"/>
      <c r="DQ255" s="110"/>
      <c r="DR255" s="110"/>
      <c r="DS255" s="110"/>
      <c r="DT255" s="110"/>
      <c r="DU255" s="110"/>
      <c r="DV255" s="110"/>
      <c r="DW255" s="110"/>
      <c r="DX255" s="110"/>
      <c r="DY255" s="110"/>
      <c r="DZ255" s="110"/>
    </row>
    <row r="256" spans="17:130" s="146" customFormat="1">
      <c r="Q256" s="333"/>
      <c r="R256" s="325"/>
      <c r="S256" s="325"/>
      <c r="T256" s="325"/>
      <c r="U256" s="325"/>
      <c r="V256" s="325"/>
      <c r="W256" s="325"/>
      <c r="X256" s="325"/>
      <c r="Y256" s="325"/>
      <c r="Z256" s="325"/>
      <c r="AA256" s="325"/>
      <c r="AB256" s="325"/>
      <c r="AC256" s="325"/>
      <c r="AD256" s="325"/>
      <c r="AE256" s="325"/>
      <c r="AF256" s="309"/>
      <c r="AG256" s="309"/>
      <c r="AH256" s="301"/>
      <c r="AI256" s="301"/>
      <c r="AJ256" s="301"/>
      <c r="AK256" s="301"/>
      <c r="AL256" s="301"/>
      <c r="AM256" s="301"/>
      <c r="AN256" s="301"/>
      <c r="AO256" s="301"/>
      <c r="AP256" s="301"/>
      <c r="AQ256" s="301"/>
      <c r="AR256" s="301"/>
      <c r="AS256" s="301"/>
      <c r="AT256" s="301"/>
      <c r="AU256" s="301"/>
      <c r="AV256" s="301"/>
      <c r="AW256" s="301"/>
      <c r="AX256" s="301"/>
      <c r="AY256" s="301"/>
      <c r="AZ256" s="301"/>
      <c r="BA256" s="301"/>
      <c r="BB256" s="301"/>
      <c r="BC256" s="301"/>
      <c r="BD256" s="301"/>
      <c r="BE256" s="301"/>
      <c r="BF256" s="301"/>
      <c r="BG256" s="301"/>
      <c r="BH256" s="301"/>
      <c r="BI256" s="301"/>
      <c r="BJ256" s="110"/>
      <c r="BK256" s="110"/>
      <c r="BL256" s="110"/>
      <c r="BM256" s="110"/>
      <c r="BN256" s="110"/>
      <c r="BO256" s="110"/>
      <c r="BP256" s="110"/>
      <c r="BQ256" s="110"/>
      <c r="BR256" s="110"/>
      <c r="BS256" s="110"/>
      <c r="BT256" s="110"/>
      <c r="BU256" s="110"/>
      <c r="BV256" s="110"/>
      <c r="BW256" s="110"/>
      <c r="BX256" s="110"/>
      <c r="BY256" s="110"/>
      <c r="BZ256" s="110"/>
      <c r="CA256" s="110"/>
      <c r="CB256" s="110"/>
      <c r="CC256" s="110"/>
      <c r="CD256" s="110"/>
      <c r="CE256" s="110"/>
      <c r="CF256" s="110"/>
      <c r="CG256" s="110"/>
      <c r="CH256" s="110"/>
      <c r="CI256" s="110"/>
      <c r="CJ256" s="110"/>
      <c r="CK256" s="110"/>
      <c r="CL256" s="110"/>
      <c r="CM256" s="110"/>
      <c r="CN256" s="110"/>
      <c r="CO256" s="110"/>
      <c r="CP256" s="110"/>
      <c r="CQ256" s="110"/>
      <c r="CR256" s="110"/>
      <c r="CS256" s="110"/>
      <c r="CT256" s="110"/>
      <c r="CU256" s="110"/>
      <c r="CV256" s="110"/>
      <c r="CW256" s="110"/>
      <c r="CX256" s="110"/>
      <c r="CY256" s="110"/>
      <c r="CZ256" s="110"/>
      <c r="DA256" s="110"/>
      <c r="DB256" s="110"/>
      <c r="DC256" s="110"/>
      <c r="DD256" s="110"/>
      <c r="DE256" s="110"/>
      <c r="DF256" s="110"/>
      <c r="DG256" s="110"/>
      <c r="DH256" s="110"/>
      <c r="DI256" s="110"/>
      <c r="DJ256" s="110"/>
      <c r="DK256" s="110"/>
      <c r="DL256" s="110"/>
      <c r="DM256" s="110"/>
      <c r="DN256" s="110"/>
      <c r="DO256" s="110"/>
      <c r="DP256" s="110"/>
      <c r="DQ256" s="110"/>
      <c r="DR256" s="110"/>
      <c r="DS256" s="110"/>
      <c r="DT256" s="110"/>
      <c r="DU256" s="110"/>
      <c r="DV256" s="110"/>
      <c r="DW256" s="110"/>
      <c r="DX256" s="110"/>
      <c r="DY256" s="110"/>
      <c r="DZ256" s="110"/>
    </row>
    <row r="257" spans="17:130" s="146" customFormat="1">
      <c r="Q257" s="333"/>
      <c r="R257" s="325"/>
      <c r="S257" s="325"/>
      <c r="T257" s="325"/>
      <c r="U257" s="325"/>
      <c r="V257" s="325"/>
      <c r="W257" s="325"/>
      <c r="X257" s="325"/>
      <c r="Y257" s="325"/>
      <c r="Z257" s="325"/>
      <c r="AA257" s="325"/>
      <c r="AB257" s="325"/>
      <c r="AC257" s="325"/>
      <c r="AD257" s="325"/>
      <c r="AE257" s="325"/>
      <c r="AF257" s="309"/>
      <c r="AG257" s="309"/>
      <c r="AH257" s="301"/>
      <c r="AI257" s="301"/>
      <c r="AJ257" s="301"/>
      <c r="AK257" s="301"/>
      <c r="AL257" s="301"/>
      <c r="AM257" s="301"/>
      <c r="AN257" s="301"/>
      <c r="AO257" s="301"/>
      <c r="AP257" s="301"/>
      <c r="AQ257" s="301"/>
      <c r="AR257" s="301"/>
      <c r="AS257" s="301"/>
      <c r="AT257" s="301"/>
      <c r="AU257" s="301"/>
      <c r="AV257" s="301"/>
      <c r="AW257" s="301"/>
      <c r="AX257" s="301"/>
      <c r="AY257" s="301"/>
      <c r="AZ257" s="301"/>
      <c r="BA257" s="301"/>
      <c r="BB257" s="301"/>
      <c r="BC257" s="301"/>
      <c r="BD257" s="301"/>
      <c r="BE257" s="301"/>
      <c r="BF257" s="301"/>
      <c r="BG257" s="301"/>
      <c r="BH257" s="301"/>
      <c r="BI257" s="301"/>
      <c r="BJ257" s="110"/>
      <c r="BK257" s="110"/>
      <c r="BL257" s="110"/>
      <c r="BM257" s="110"/>
      <c r="BN257" s="110"/>
      <c r="BO257" s="110"/>
      <c r="BP257" s="110"/>
      <c r="BQ257" s="110"/>
      <c r="BR257" s="110"/>
      <c r="BS257" s="110"/>
      <c r="BT257" s="110"/>
      <c r="BU257" s="110"/>
      <c r="BV257" s="110"/>
      <c r="BW257" s="110"/>
      <c r="BX257" s="110"/>
      <c r="BY257" s="110"/>
      <c r="BZ257" s="110"/>
      <c r="CA257" s="110"/>
      <c r="CB257" s="110"/>
      <c r="CC257" s="110"/>
      <c r="CD257" s="110"/>
      <c r="CE257" s="110"/>
      <c r="CF257" s="110"/>
      <c r="CG257" s="110"/>
      <c r="CH257" s="110"/>
      <c r="CI257" s="110"/>
      <c r="CJ257" s="110"/>
      <c r="CK257" s="110"/>
      <c r="CL257" s="110"/>
      <c r="CM257" s="110"/>
      <c r="CN257" s="110"/>
      <c r="CO257" s="110"/>
      <c r="CP257" s="110"/>
      <c r="CQ257" s="110"/>
      <c r="CR257" s="110"/>
      <c r="CS257" s="110"/>
      <c r="CT257" s="110"/>
      <c r="CU257" s="110"/>
      <c r="CV257" s="110"/>
      <c r="CW257" s="110"/>
      <c r="CX257" s="110"/>
      <c r="CY257" s="110"/>
      <c r="CZ257" s="110"/>
      <c r="DA257" s="110"/>
      <c r="DB257" s="110"/>
      <c r="DC257" s="110"/>
      <c r="DD257" s="110"/>
      <c r="DE257" s="110"/>
      <c r="DF257" s="110"/>
      <c r="DG257" s="110"/>
      <c r="DH257" s="110"/>
      <c r="DI257" s="110"/>
      <c r="DJ257" s="110"/>
      <c r="DK257" s="110"/>
      <c r="DL257" s="110"/>
      <c r="DM257" s="110"/>
      <c r="DN257" s="110"/>
      <c r="DO257" s="110"/>
      <c r="DP257" s="110"/>
      <c r="DQ257" s="110"/>
      <c r="DR257" s="110"/>
      <c r="DS257" s="110"/>
      <c r="DT257" s="110"/>
      <c r="DU257" s="110"/>
      <c r="DV257" s="110"/>
      <c r="DW257" s="110"/>
      <c r="DX257" s="110"/>
      <c r="DY257" s="110"/>
      <c r="DZ257" s="110"/>
    </row>
    <row r="258" spans="17:130" s="146" customFormat="1">
      <c r="Q258" s="333"/>
      <c r="R258" s="325"/>
      <c r="S258" s="325"/>
      <c r="T258" s="325"/>
      <c r="U258" s="325"/>
      <c r="V258" s="325"/>
      <c r="W258" s="325"/>
      <c r="X258" s="325"/>
      <c r="Y258" s="325"/>
      <c r="Z258" s="325"/>
      <c r="AA258" s="325"/>
      <c r="AB258" s="325"/>
      <c r="AC258" s="325"/>
      <c r="AD258" s="325"/>
      <c r="AE258" s="325"/>
      <c r="AF258" s="309"/>
      <c r="AG258" s="309"/>
      <c r="AH258" s="301"/>
      <c r="AI258" s="301"/>
      <c r="AJ258" s="301"/>
      <c r="AK258" s="301"/>
      <c r="AL258" s="301"/>
      <c r="AM258" s="301"/>
      <c r="AN258" s="301"/>
      <c r="AO258" s="301"/>
      <c r="AP258" s="301"/>
      <c r="AQ258" s="301"/>
      <c r="AR258" s="301"/>
      <c r="AS258" s="301"/>
      <c r="AT258" s="301"/>
      <c r="AU258" s="301"/>
      <c r="AV258" s="301"/>
      <c r="AW258" s="301"/>
      <c r="AX258" s="301"/>
      <c r="AY258" s="301"/>
      <c r="AZ258" s="301"/>
      <c r="BA258" s="301"/>
      <c r="BB258" s="301"/>
      <c r="BC258" s="301"/>
      <c r="BD258" s="301"/>
      <c r="BE258" s="301"/>
      <c r="BF258" s="301"/>
      <c r="BG258" s="301"/>
      <c r="BH258" s="301"/>
      <c r="BI258" s="301"/>
      <c r="BJ258" s="110"/>
      <c r="BK258" s="110"/>
      <c r="BL258" s="110"/>
      <c r="BM258" s="110"/>
      <c r="BN258" s="110"/>
      <c r="BO258" s="110"/>
      <c r="BP258" s="110"/>
      <c r="BQ258" s="110"/>
      <c r="BR258" s="110"/>
      <c r="BS258" s="110"/>
      <c r="BT258" s="110"/>
      <c r="BU258" s="110"/>
      <c r="BV258" s="110"/>
      <c r="BW258" s="110"/>
      <c r="BX258" s="110"/>
      <c r="BY258" s="110"/>
      <c r="BZ258" s="110"/>
      <c r="CA258" s="110"/>
      <c r="CB258" s="110"/>
      <c r="CC258" s="110"/>
      <c r="CD258" s="110"/>
      <c r="CE258" s="110"/>
      <c r="CF258" s="110"/>
      <c r="CG258" s="110"/>
      <c r="CH258" s="110"/>
      <c r="CI258" s="110"/>
      <c r="CJ258" s="110"/>
      <c r="CK258" s="110"/>
      <c r="CL258" s="110"/>
      <c r="CM258" s="110"/>
      <c r="CN258" s="110"/>
      <c r="CO258" s="110"/>
      <c r="CP258" s="110"/>
      <c r="CQ258" s="110"/>
      <c r="CR258" s="110"/>
      <c r="CS258" s="110"/>
      <c r="CT258" s="110"/>
      <c r="CU258" s="110"/>
      <c r="CV258" s="110"/>
      <c r="CW258" s="110"/>
      <c r="CX258" s="110"/>
      <c r="CY258" s="110"/>
      <c r="CZ258" s="110"/>
      <c r="DA258" s="110"/>
      <c r="DB258" s="110"/>
      <c r="DC258" s="110"/>
      <c r="DD258" s="110"/>
      <c r="DE258" s="110"/>
      <c r="DF258" s="110"/>
      <c r="DG258" s="110"/>
      <c r="DH258" s="110"/>
      <c r="DI258" s="110"/>
      <c r="DJ258" s="110"/>
      <c r="DK258" s="110"/>
      <c r="DL258" s="110"/>
      <c r="DM258" s="110"/>
      <c r="DN258" s="110"/>
      <c r="DO258" s="110"/>
      <c r="DP258" s="110"/>
      <c r="DQ258" s="110"/>
      <c r="DR258" s="110"/>
      <c r="DS258" s="110"/>
      <c r="DT258" s="110"/>
      <c r="DU258" s="110"/>
      <c r="DV258" s="110"/>
      <c r="DW258" s="110"/>
      <c r="DX258" s="110"/>
      <c r="DY258" s="110"/>
      <c r="DZ258" s="110"/>
    </row>
    <row r="259" spans="17:130" s="146" customFormat="1">
      <c r="Q259" s="333"/>
      <c r="R259" s="325"/>
      <c r="S259" s="325"/>
      <c r="T259" s="325"/>
      <c r="U259" s="325"/>
      <c r="V259" s="325"/>
      <c r="W259" s="325"/>
      <c r="X259" s="325"/>
      <c r="Y259" s="325"/>
      <c r="Z259" s="325"/>
      <c r="AA259" s="325"/>
      <c r="AB259" s="325"/>
      <c r="AC259" s="325"/>
      <c r="AD259" s="325"/>
      <c r="AE259" s="325"/>
      <c r="AF259" s="309"/>
      <c r="AG259" s="309"/>
      <c r="AH259" s="301"/>
      <c r="AI259" s="301"/>
      <c r="AJ259" s="301"/>
      <c r="AK259" s="301"/>
      <c r="AL259" s="301"/>
      <c r="AM259" s="301"/>
      <c r="AN259" s="301"/>
      <c r="AO259" s="301"/>
      <c r="AP259" s="301"/>
      <c r="AQ259" s="301"/>
      <c r="AR259" s="301"/>
      <c r="AS259" s="301"/>
      <c r="AT259" s="301"/>
      <c r="AU259" s="301"/>
      <c r="AV259" s="301"/>
      <c r="AW259" s="301"/>
      <c r="AX259" s="301"/>
      <c r="AY259" s="301"/>
      <c r="AZ259" s="301"/>
      <c r="BA259" s="301"/>
      <c r="BB259" s="301"/>
      <c r="BC259" s="301"/>
      <c r="BD259" s="301"/>
      <c r="BE259" s="301"/>
      <c r="BF259" s="301"/>
      <c r="BG259" s="301"/>
      <c r="BH259" s="301"/>
      <c r="BI259" s="301"/>
      <c r="BJ259" s="110"/>
      <c r="BK259" s="110"/>
      <c r="BL259" s="110"/>
      <c r="BM259" s="110"/>
      <c r="BN259" s="110"/>
      <c r="BO259" s="110"/>
      <c r="BP259" s="110"/>
      <c r="BQ259" s="110"/>
      <c r="BR259" s="110"/>
      <c r="BS259" s="110"/>
      <c r="BT259" s="110"/>
      <c r="BU259" s="110"/>
      <c r="BV259" s="110"/>
      <c r="BW259" s="110"/>
      <c r="BX259" s="110"/>
      <c r="BY259" s="110"/>
      <c r="BZ259" s="110"/>
      <c r="CA259" s="110"/>
      <c r="CB259" s="110"/>
      <c r="CC259" s="110"/>
      <c r="CD259" s="110"/>
      <c r="CE259" s="110"/>
      <c r="CF259" s="110"/>
      <c r="CG259" s="110"/>
      <c r="CH259" s="110"/>
      <c r="CI259" s="110"/>
      <c r="CJ259" s="110"/>
      <c r="CK259" s="110"/>
      <c r="CL259" s="110"/>
      <c r="CM259" s="110"/>
      <c r="CN259" s="110"/>
      <c r="CO259" s="110"/>
      <c r="CP259" s="110"/>
      <c r="CQ259" s="110"/>
      <c r="CR259" s="110"/>
      <c r="CS259" s="110"/>
      <c r="CT259" s="110"/>
      <c r="CU259" s="110"/>
      <c r="CV259" s="110"/>
      <c r="CW259" s="110"/>
      <c r="CX259" s="110"/>
      <c r="CY259" s="110"/>
      <c r="CZ259" s="110"/>
      <c r="DA259" s="110"/>
      <c r="DB259" s="110"/>
      <c r="DC259" s="110"/>
      <c r="DD259" s="110"/>
      <c r="DE259" s="110"/>
      <c r="DF259" s="110"/>
      <c r="DG259" s="110"/>
      <c r="DH259" s="110"/>
      <c r="DI259" s="110"/>
      <c r="DJ259" s="110"/>
      <c r="DK259" s="110"/>
      <c r="DL259" s="110"/>
      <c r="DM259" s="110"/>
      <c r="DN259" s="110"/>
      <c r="DO259" s="110"/>
      <c r="DP259" s="110"/>
      <c r="DQ259" s="110"/>
      <c r="DR259" s="110"/>
      <c r="DS259" s="110"/>
      <c r="DT259" s="110"/>
      <c r="DU259" s="110"/>
      <c r="DV259" s="110"/>
      <c r="DW259" s="110"/>
      <c r="DX259" s="110"/>
      <c r="DY259" s="110"/>
      <c r="DZ259" s="110"/>
    </row>
    <row r="260" spans="17:130" s="146" customFormat="1">
      <c r="Q260" s="333"/>
      <c r="R260" s="325"/>
      <c r="S260" s="325"/>
      <c r="T260" s="325"/>
      <c r="U260" s="325"/>
      <c r="V260" s="325"/>
      <c r="W260" s="325"/>
      <c r="X260" s="325"/>
      <c r="Y260" s="325"/>
      <c r="Z260" s="325"/>
      <c r="AA260" s="325"/>
      <c r="AB260" s="325"/>
      <c r="AC260" s="325"/>
      <c r="AD260" s="325"/>
      <c r="AE260" s="325"/>
      <c r="AF260" s="309"/>
      <c r="AG260" s="309"/>
      <c r="AH260" s="301"/>
      <c r="AI260" s="301"/>
      <c r="AJ260" s="301"/>
      <c r="AK260" s="301"/>
      <c r="AL260" s="301"/>
      <c r="AM260" s="301"/>
      <c r="AN260" s="301"/>
      <c r="AO260" s="301"/>
      <c r="AP260" s="301"/>
      <c r="AQ260" s="301"/>
      <c r="AR260" s="301"/>
      <c r="AS260" s="301"/>
      <c r="AT260" s="301"/>
      <c r="AU260" s="301"/>
      <c r="AV260" s="301"/>
      <c r="AW260" s="301"/>
      <c r="AX260" s="301"/>
      <c r="AY260" s="301"/>
      <c r="AZ260" s="301"/>
      <c r="BA260" s="301"/>
      <c r="BB260" s="301"/>
      <c r="BC260" s="301"/>
      <c r="BD260" s="301"/>
      <c r="BE260" s="301"/>
      <c r="BF260" s="301"/>
      <c r="BG260" s="301"/>
      <c r="BH260" s="301"/>
      <c r="BI260" s="301"/>
      <c r="BJ260" s="110"/>
      <c r="BK260" s="110"/>
      <c r="BL260" s="110"/>
      <c r="BM260" s="110"/>
      <c r="BN260" s="110"/>
      <c r="BO260" s="110"/>
      <c r="BP260" s="110"/>
      <c r="BQ260" s="110"/>
      <c r="BR260" s="110"/>
      <c r="BS260" s="110"/>
      <c r="BT260" s="110"/>
      <c r="BU260" s="110"/>
      <c r="BV260" s="110"/>
      <c r="BW260" s="110"/>
      <c r="BX260" s="110"/>
      <c r="BY260" s="110"/>
      <c r="BZ260" s="110"/>
      <c r="CA260" s="110"/>
      <c r="CB260" s="110"/>
      <c r="CC260" s="110"/>
      <c r="CD260" s="110"/>
      <c r="CE260" s="110"/>
      <c r="CF260" s="110"/>
      <c r="CG260" s="110"/>
      <c r="CH260" s="110"/>
      <c r="CI260" s="110"/>
      <c r="CJ260" s="110"/>
      <c r="CK260" s="110"/>
      <c r="CL260" s="110"/>
      <c r="CM260" s="110"/>
      <c r="CN260" s="110"/>
      <c r="CO260" s="110"/>
      <c r="CP260" s="110"/>
      <c r="CQ260" s="110"/>
      <c r="CR260" s="110"/>
      <c r="CS260" s="110"/>
      <c r="CT260" s="110"/>
      <c r="CU260" s="110"/>
      <c r="CV260" s="110"/>
      <c r="CW260" s="110"/>
      <c r="CX260" s="110"/>
      <c r="CY260" s="110"/>
      <c r="CZ260" s="110"/>
      <c r="DA260" s="110"/>
      <c r="DB260" s="110"/>
      <c r="DC260" s="110"/>
      <c r="DD260" s="110"/>
      <c r="DE260" s="110"/>
      <c r="DF260" s="110"/>
      <c r="DG260" s="110"/>
      <c r="DH260" s="110"/>
      <c r="DI260" s="110"/>
      <c r="DJ260" s="110"/>
      <c r="DK260" s="110"/>
      <c r="DL260" s="110"/>
      <c r="DM260" s="110"/>
      <c r="DN260" s="110"/>
      <c r="DO260" s="110"/>
      <c r="DP260" s="110"/>
      <c r="DQ260" s="110"/>
      <c r="DR260" s="110"/>
      <c r="DS260" s="110"/>
      <c r="DT260" s="110"/>
      <c r="DU260" s="110"/>
      <c r="DV260" s="110"/>
      <c r="DW260" s="110"/>
      <c r="DX260" s="110"/>
      <c r="DY260" s="110"/>
      <c r="DZ260" s="110"/>
    </row>
    <row r="261" spans="17:130" s="146" customFormat="1">
      <c r="Q261" s="333"/>
      <c r="R261" s="325"/>
      <c r="S261" s="325"/>
      <c r="T261" s="325"/>
      <c r="U261" s="325"/>
      <c r="V261" s="325"/>
      <c r="W261" s="325"/>
      <c r="X261" s="325"/>
      <c r="Y261" s="325"/>
      <c r="Z261" s="325"/>
      <c r="AA261" s="325"/>
      <c r="AB261" s="325"/>
      <c r="AC261" s="325"/>
      <c r="AD261" s="325"/>
      <c r="AE261" s="325"/>
      <c r="AF261" s="309"/>
      <c r="AG261" s="309"/>
      <c r="AH261" s="301"/>
      <c r="AI261" s="301"/>
      <c r="AJ261" s="301"/>
      <c r="AK261" s="301"/>
      <c r="AL261" s="301"/>
      <c r="AM261" s="301"/>
      <c r="AN261" s="301"/>
      <c r="AO261" s="301"/>
      <c r="AP261" s="301"/>
      <c r="AQ261" s="301"/>
      <c r="AR261" s="301"/>
      <c r="AS261" s="301"/>
      <c r="AT261" s="301"/>
      <c r="AU261" s="301"/>
      <c r="AV261" s="301"/>
      <c r="AW261" s="301"/>
      <c r="AX261" s="301"/>
      <c r="AY261" s="301"/>
      <c r="AZ261" s="301"/>
      <c r="BA261" s="301"/>
      <c r="BB261" s="301"/>
      <c r="BC261" s="301"/>
      <c r="BD261" s="301"/>
      <c r="BE261" s="301"/>
      <c r="BF261" s="301"/>
      <c r="BG261" s="301"/>
      <c r="BH261" s="301"/>
      <c r="BI261" s="301"/>
      <c r="BJ261" s="110"/>
      <c r="BK261" s="110"/>
      <c r="BL261" s="110"/>
      <c r="BM261" s="110"/>
      <c r="BN261" s="110"/>
      <c r="BO261" s="110"/>
      <c r="BP261" s="110"/>
      <c r="BQ261" s="110"/>
      <c r="BR261" s="110"/>
      <c r="BS261" s="110"/>
      <c r="BT261" s="110"/>
      <c r="BU261" s="110"/>
      <c r="BV261" s="110"/>
      <c r="BW261" s="110"/>
      <c r="BX261" s="110"/>
      <c r="BY261" s="110"/>
      <c r="BZ261" s="110"/>
      <c r="CA261" s="110"/>
      <c r="CB261" s="110"/>
      <c r="CC261" s="110"/>
      <c r="CD261" s="110"/>
      <c r="CE261" s="110"/>
      <c r="CF261" s="110"/>
      <c r="CG261" s="110"/>
      <c r="CH261" s="110"/>
      <c r="CI261" s="110"/>
      <c r="CJ261" s="110"/>
      <c r="CK261" s="110"/>
      <c r="CL261" s="110"/>
      <c r="CM261" s="110"/>
      <c r="CN261" s="110"/>
      <c r="CO261" s="110"/>
      <c r="CP261" s="110"/>
      <c r="CQ261" s="110"/>
      <c r="CR261" s="110"/>
      <c r="CS261" s="110"/>
      <c r="CT261" s="110"/>
      <c r="CU261" s="110"/>
      <c r="CV261" s="110"/>
      <c r="CW261" s="110"/>
      <c r="CX261" s="110"/>
      <c r="CY261" s="110"/>
      <c r="CZ261" s="110"/>
      <c r="DA261" s="110"/>
      <c r="DB261" s="110"/>
      <c r="DC261" s="110"/>
      <c r="DD261" s="110"/>
      <c r="DE261" s="110"/>
      <c r="DF261" s="110"/>
      <c r="DG261" s="110"/>
      <c r="DH261" s="110"/>
      <c r="DI261" s="110"/>
      <c r="DJ261" s="110"/>
      <c r="DK261" s="110"/>
      <c r="DL261" s="110"/>
      <c r="DM261" s="110"/>
      <c r="DN261" s="110"/>
      <c r="DO261" s="110"/>
      <c r="DP261" s="110"/>
      <c r="DQ261" s="110"/>
      <c r="DR261" s="110"/>
      <c r="DS261" s="110"/>
      <c r="DT261" s="110"/>
      <c r="DU261" s="110"/>
      <c r="DV261" s="110"/>
      <c r="DW261" s="110"/>
      <c r="DX261" s="110"/>
      <c r="DY261" s="110"/>
      <c r="DZ261" s="110"/>
    </row>
    <row r="262" spans="17:130" s="146" customFormat="1">
      <c r="Q262" s="333"/>
      <c r="R262" s="325"/>
      <c r="S262" s="325"/>
      <c r="T262" s="325"/>
      <c r="U262" s="325"/>
      <c r="V262" s="325"/>
      <c r="W262" s="325"/>
      <c r="X262" s="325"/>
      <c r="Y262" s="325"/>
      <c r="Z262" s="325"/>
      <c r="AA262" s="325"/>
      <c r="AB262" s="325"/>
      <c r="AC262" s="325"/>
      <c r="AD262" s="325"/>
      <c r="AE262" s="325"/>
      <c r="AF262" s="309"/>
      <c r="AG262" s="309"/>
      <c r="AH262" s="301"/>
      <c r="AI262" s="301"/>
      <c r="AJ262" s="301"/>
      <c r="AK262" s="301"/>
      <c r="AL262" s="301"/>
      <c r="AM262" s="301"/>
      <c r="AN262" s="301"/>
      <c r="AO262" s="301"/>
      <c r="AP262" s="301"/>
      <c r="AQ262" s="301"/>
      <c r="AR262" s="301"/>
      <c r="AS262" s="301"/>
      <c r="AT262" s="301"/>
      <c r="AU262" s="301"/>
      <c r="AV262" s="301"/>
      <c r="AW262" s="301"/>
      <c r="AX262" s="301"/>
      <c r="AY262" s="301"/>
      <c r="AZ262" s="301"/>
      <c r="BA262" s="301"/>
      <c r="BB262" s="301"/>
      <c r="BC262" s="301"/>
      <c r="BD262" s="301"/>
      <c r="BE262" s="301"/>
      <c r="BF262" s="301"/>
      <c r="BG262" s="301"/>
      <c r="BH262" s="301"/>
      <c r="BI262" s="301"/>
      <c r="BJ262" s="110"/>
      <c r="BK262" s="110"/>
      <c r="BL262" s="110"/>
      <c r="BM262" s="110"/>
      <c r="BN262" s="110"/>
      <c r="BO262" s="110"/>
      <c r="BP262" s="110"/>
      <c r="BQ262" s="110"/>
      <c r="BR262" s="110"/>
      <c r="BS262" s="110"/>
      <c r="BT262" s="110"/>
      <c r="BU262" s="110"/>
      <c r="BV262" s="110"/>
      <c r="BW262" s="110"/>
      <c r="BX262" s="110"/>
      <c r="BY262" s="110"/>
      <c r="BZ262" s="110"/>
      <c r="CA262" s="110"/>
      <c r="CB262" s="110"/>
      <c r="CC262" s="110"/>
      <c r="CD262" s="110"/>
      <c r="CE262" s="110"/>
      <c r="CF262" s="110"/>
      <c r="CG262" s="110"/>
      <c r="CH262" s="110"/>
      <c r="CI262" s="110"/>
      <c r="CJ262" s="110"/>
      <c r="CK262" s="110"/>
      <c r="CL262" s="110"/>
      <c r="CM262" s="110"/>
      <c r="CN262" s="110"/>
      <c r="CO262" s="110"/>
      <c r="CP262" s="110"/>
      <c r="CQ262" s="110"/>
      <c r="CR262" s="110"/>
      <c r="CS262" s="110"/>
      <c r="CT262" s="110"/>
      <c r="CU262" s="110"/>
      <c r="CV262" s="110"/>
      <c r="CW262" s="110"/>
      <c r="CX262" s="110"/>
      <c r="CY262" s="110"/>
      <c r="CZ262" s="110"/>
      <c r="DA262" s="110"/>
      <c r="DB262" s="110"/>
      <c r="DC262" s="110"/>
      <c r="DD262" s="110"/>
      <c r="DE262" s="110"/>
      <c r="DF262" s="110"/>
      <c r="DG262" s="110"/>
      <c r="DH262" s="110"/>
      <c r="DI262" s="110"/>
      <c r="DJ262" s="110"/>
      <c r="DK262" s="110"/>
      <c r="DL262" s="110"/>
      <c r="DM262" s="110"/>
      <c r="DN262" s="110"/>
      <c r="DO262" s="110"/>
      <c r="DP262" s="110"/>
      <c r="DQ262" s="110"/>
      <c r="DR262" s="110"/>
      <c r="DS262" s="110"/>
      <c r="DT262" s="110"/>
      <c r="DU262" s="110"/>
      <c r="DV262" s="110"/>
      <c r="DW262" s="110"/>
      <c r="DX262" s="110"/>
      <c r="DY262" s="110"/>
      <c r="DZ262" s="110"/>
    </row>
    <row r="263" spans="17:130" s="146" customFormat="1">
      <c r="Q263" s="333"/>
      <c r="R263" s="325"/>
      <c r="S263" s="325"/>
      <c r="T263" s="325"/>
      <c r="U263" s="325"/>
      <c r="V263" s="325"/>
      <c r="W263" s="325"/>
      <c r="X263" s="325"/>
      <c r="Y263" s="325"/>
      <c r="Z263" s="325"/>
      <c r="AA263" s="325"/>
      <c r="AB263" s="325"/>
      <c r="AC263" s="325"/>
      <c r="AD263" s="325"/>
      <c r="AE263" s="325"/>
      <c r="AF263" s="309"/>
      <c r="AG263" s="309"/>
      <c r="AH263" s="301"/>
      <c r="AI263" s="301"/>
      <c r="AJ263" s="301"/>
      <c r="AK263" s="301"/>
      <c r="AL263" s="301"/>
      <c r="AM263" s="301"/>
      <c r="AN263" s="301"/>
      <c r="AO263" s="301"/>
      <c r="AP263" s="301"/>
      <c r="AQ263" s="301"/>
      <c r="AR263" s="301"/>
      <c r="AS263" s="301"/>
      <c r="AT263" s="301"/>
      <c r="AU263" s="301"/>
      <c r="AV263" s="301"/>
      <c r="AW263" s="301"/>
      <c r="AX263" s="301"/>
      <c r="AY263" s="301"/>
      <c r="AZ263" s="301"/>
      <c r="BA263" s="301"/>
      <c r="BB263" s="301"/>
      <c r="BC263" s="301"/>
      <c r="BD263" s="301"/>
      <c r="BE263" s="301"/>
      <c r="BF263" s="301"/>
      <c r="BG263" s="301"/>
      <c r="BH263" s="301"/>
      <c r="BI263" s="301"/>
      <c r="BJ263" s="110"/>
      <c r="BK263" s="110"/>
      <c r="BL263" s="110"/>
      <c r="BM263" s="110"/>
      <c r="BN263" s="110"/>
      <c r="BO263" s="110"/>
      <c r="BP263" s="110"/>
      <c r="BQ263" s="110"/>
      <c r="BR263" s="110"/>
      <c r="BS263" s="110"/>
      <c r="BT263" s="110"/>
      <c r="BU263" s="110"/>
      <c r="BV263" s="110"/>
      <c r="BW263" s="110"/>
      <c r="BX263" s="110"/>
      <c r="BY263" s="110"/>
      <c r="BZ263" s="110"/>
      <c r="CA263" s="110"/>
      <c r="CB263" s="110"/>
      <c r="CC263" s="110"/>
      <c r="CD263" s="110"/>
      <c r="CE263" s="110"/>
      <c r="CF263" s="110"/>
      <c r="CG263" s="110"/>
      <c r="CH263" s="110"/>
      <c r="CI263" s="110"/>
      <c r="CJ263" s="110"/>
      <c r="CK263" s="110"/>
      <c r="CL263" s="110"/>
      <c r="CM263" s="110"/>
      <c r="CN263" s="110"/>
      <c r="CO263" s="110"/>
      <c r="CP263" s="110"/>
      <c r="CQ263" s="110"/>
      <c r="CR263" s="110"/>
      <c r="CS263" s="110"/>
      <c r="CT263" s="110"/>
      <c r="CU263" s="110"/>
      <c r="CV263" s="110"/>
      <c r="CW263" s="110"/>
      <c r="CX263" s="110"/>
      <c r="CY263" s="110"/>
      <c r="CZ263" s="110"/>
      <c r="DA263" s="110"/>
      <c r="DB263" s="110"/>
      <c r="DC263" s="110"/>
      <c r="DD263" s="110"/>
      <c r="DE263" s="110"/>
      <c r="DF263" s="110"/>
      <c r="DG263" s="110"/>
      <c r="DH263" s="110"/>
      <c r="DI263" s="110"/>
      <c r="DJ263" s="110"/>
      <c r="DK263" s="110"/>
      <c r="DL263" s="110"/>
      <c r="DM263" s="110"/>
      <c r="DN263" s="110"/>
      <c r="DO263" s="110"/>
      <c r="DP263" s="110"/>
      <c r="DQ263" s="110"/>
      <c r="DR263" s="110"/>
      <c r="DS263" s="110"/>
      <c r="DT263" s="110"/>
      <c r="DU263" s="110"/>
      <c r="DV263" s="110"/>
      <c r="DW263" s="110"/>
      <c r="DX263" s="110"/>
      <c r="DY263" s="110"/>
      <c r="DZ263" s="110"/>
    </row>
    <row r="264" spans="17:130" s="146" customFormat="1">
      <c r="Q264" s="333"/>
      <c r="R264" s="325"/>
      <c r="S264" s="325"/>
      <c r="T264" s="325"/>
      <c r="U264" s="325"/>
      <c r="V264" s="325"/>
      <c r="W264" s="325"/>
      <c r="X264" s="325"/>
      <c r="Y264" s="325"/>
      <c r="Z264" s="325"/>
      <c r="AA264" s="325"/>
      <c r="AB264" s="325"/>
      <c r="AC264" s="325"/>
      <c r="AD264" s="325"/>
      <c r="AE264" s="325"/>
      <c r="AF264" s="309"/>
      <c r="AG264" s="309"/>
      <c r="AH264" s="301"/>
      <c r="AI264" s="301"/>
      <c r="AJ264" s="301"/>
      <c r="AK264" s="301"/>
      <c r="AL264" s="301"/>
      <c r="AM264" s="301"/>
      <c r="AN264" s="301"/>
      <c r="AO264" s="301"/>
      <c r="AP264" s="301"/>
      <c r="AQ264" s="301"/>
      <c r="AR264" s="301"/>
      <c r="AS264" s="301"/>
      <c r="AT264" s="301"/>
      <c r="AU264" s="301"/>
      <c r="AV264" s="301"/>
      <c r="AW264" s="301"/>
      <c r="AX264" s="301"/>
      <c r="AY264" s="301"/>
      <c r="AZ264" s="301"/>
      <c r="BA264" s="301"/>
      <c r="BB264" s="301"/>
      <c r="BC264" s="301"/>
      <c r="BD264" s="301"/>
      <c r="BE264" s="301"/>
      <c r="BF264" s="301"/>
      <c r="BG264" s="301"/>
      <c r="BH264" s="301"/>
      <c r="BI264" s="301"/>
      <c r="BJ264" s="110"/>
      <c r="BK264" s="110"/>
      <c r="BL264" s="110"/>
      <c r="BM264" s="110"/>
      <c r="BN264" s="110"/>
      <c r="BO264" s="110"/>
      <c r="BP264" s="110"/>
      <c r="BQ264" s="110"/>
      <c r="BR264" s="110"/>
      <c r="BS264" s="110"/>
      <c r="BT264" s="110"/>
      <c r="BU264" s="110"/>
      <c r="BV264" s="110"/>
      <c r="BW264" s="110"/>
      <c r="BX264" s="110"/>
      <c r="BY264" s="110"/>
      <c r="BZ264" s="110"/>
      <c r="CA264" s="110"/>
      <c r="CB264" s="110"/>
      <c r="CC264" s="110"/>
      <c r="CD264" s="110"/>
      <c r="CE264" s="110"/>
      <c r="CF264" s="110"/>
      <c r="CG264" s="110"/>
      <c r="CH264" s="110"/>
      <c r="CI264" s="110"/>
      <c r="CJ264" s="110"/>
      <c r="CK264" s="110"/>
      <c r="CL264" s="110"/>
      <c r="CM264" s="110"/>
      <c r="CN264" s="110"/>
      <c r="CO264" s="110"/>
      <c r="CP264" s="110"/>
      <c r="CQ264" s="110"/>
      <c r="CR264" s="110"/>
      <c r="CS264" s="110"/>
      <c r="CT264" s="110"/>
      <c r="CU264" s="110"/>
      <c r="CV264" s="110"/>
      <c r="CW264" s="110"/>
      <c r="CX264" s="110"/>
      <c r="CY264" s="110"/>
      <c r="CZ264" s="110"/>
      <c r="DA264" s="110"/>
      <c r="DB264" s="110"/>
      <c r="DC264" s="110"/>
      <c r="DD264" s="110"/>
      <c r="DE264" s="110"/>
      <c r="DF264" s="110"/>
      <c r="DG264" s="110"/>
      <c r="DH264" s="110"/>
      <c r="DI264" s="110"/>
      <c r="DJ264" s="110"/>
      <c r="DK264" s="110"/>
      <c r="DL264" s="110"/>
      <c r="DM264" s="110"/>
      <c r="DN264" s="110"/>
      <c r="DO264" s="110"/>
      <c r="DP264" s="110"/>
      <c r="DQ264" s="110"/>
      <c r="DR264" s="110"/>
      <c r="DS264" s="110"/>
      <c r="DT264" s="110"/>
      <c r="DU264" s="110"/>
      <c r="DV264" s="110"/>
      <c r="DW264" s="110"/>
      <c r="DX264" s="110"/>
      <c r="DY264" s="110"/>
      <c r="DZ264" s="110"/>
    </row>
    <row r="265" spans="17:130" s="146" customFormat="1">
      <c r="Q265" s="333"/>
      <c r="R265" s="325"/>
      <c r="S265" s="325"/>
      <c r="T265" s="325"/>
      <c r="U265" s="325"/>
      <c r="V265" s="325"/>
      <c r="W265" s="325"/>
      <c r="X265" s="325"/>
      <c r="Y265" s="325"/>
      <c r="Z265" s="325"/>
      <c r="AA265" s="325"/>
      <c r="AB265" s="325"/>
      <c r="AC265" s="325"/>
      <c r="AD265" s="325"/>
      <c r="AE265" s="325"/>
      <c r="AF265" s="309"/>
      <c r="AG265" s="309"/>
      <c r="AH265" s="301"/>
      <c r="AI265" s="301"/>
      <c r="AJ265" s="301"/>
      <c r="AK265" s="301"/>
      <c r="AL265" s="301"/>
      <c r="AM265" s="301"/>
      <c r="AN265" s="301"/>
      <c r="AO265" s="301"/>
      <c r="AP265" s="301"/>
      <c r="AQ265" s="301"/>
      <c r="AR265" s="301"/>
      <c r="AS265" s="301"/>
      <c r="AT265" s="301"/>
      <c r="AU265" s="301"/>
      <c r="AV265" s="301"/>
      <c r="AW265" s="301"/>
      <c r="AX265" s="301"/>
      <c r="AY265" s="301"/>
      <c r="AZ265" s="301"/>
      <c r="BA265" s="301"/>
      <c r="BB265" s="301"/>
      <c r="BC265" s="301"/>
      <c r="BD265" s="301"/>
      <c r="BE265" s="301"/>
      <c r="BF265" s="301"/>
      <c r="BG265" s="301"/>
      <c r="BH265" s="301"/>
      <c r="BI265" s="301"/>
      <c r="BJ265" s="110"/>
      <c r="BK265" s="110"/>
      <c r="BL265" s="110"/>
      <c r="BM265" s="110"/>
      <c r="BN265" s="110"/>
      <c r="BO265" s="110"/>
      <c r="BP265" s="110"/>
      <c r="BQ265" s="110"/>
      <c r="BR265" s="110"/>
      <c r="BS265" s="110"/>
      <c r="BT265" s="110"/>
      <c r="BU265" s="110"/>
      <c r="BV265" s="110"/>
      <c r="BW265" s="110"/>
      <c r="BX265" s="110"/>
      <c r="BY265" s="110"/>
      <c r="BZ265" s="110"/>
      <c r="CA265" s="110"/>
      <c r="CB265" s="110"/>
      <c r="CC265" s="110"/>
      <c r="CD265" s="110"/>
      <c r="CE265" s="110"/>
      <c r="CF265" s="110"/>
      <c r="CG265" s="110"/>
      <c r="CH265" s="110"/>
      <c r="CI265" s="110"/>
      <c r="CJ265" s="110"/>
      <c r="CK265" s="110"/>
      <c r="CL265" s="110"/>
      <c r="CM265" s="110"/>
      <c r="CN265" s="110"/>
      <c r="CO265" s="110"/>
      <c r="CP265" s="110"/>
      <c r="CQ265" s="110"/>
      <c r="CR265" s="110"/>
      <c r="CS265" s="110"/>
      <c r="CT265" s="110"/>
      <c r="CU265" s="110"/>
      <c r="CV265" s="110"/>
      <c r="CW265" s="110"/>
      <c r="CX265" s="110"/>
      <c r="CY265" s="110"/>
      <c r="CZ265" s="110"/>
      <c r="DA265" s="110"/>
      <c r="DB265" s="110"/>
      <c r="DC265" s="110"/>
      <c r="DD265" s="110"/>
      <c r="DE265" s="110"/>
      <c r="DF265" s="110"/>
      <c r="DG265" s="110"/>
      <c r="DH265" s="110"/>
      <c r="DI265" s="110"/>
      <c r="DJ265" s="110"/>
      <c r="DK265" s="110"/>
      <c r="DL265" s="110"/>
      <c r="DM265" s="110"/>
      <c r="DN265" s="110"/>
      <c r="DO265" s="110"/>
      <c r="DP265" s="110"/>
      <c r="DQ265" s="110"/>
      <c r="DR265" s="110"/>
      <c r="DS265" s="110"/>
      <c r="DT265" s="110"/>
      <c r="DU265" s="110"/>
      <c r="DV265" s="110"/>
      <c r="DW265" s="110"/>
      <c r="DX265" s="110"/>
      <c r="DY265" s="110"/>
      <c r="DZ265" s="110"/>
    </row>
    <row r="266" spans="17:130" s="146" customFormat="1">
      <c r="Q266" s="333"/>
      <c r="R266" s="325"/>
      <c r="S266" s="325"/>
      <c r="T266" s="325"/>
      <c r="U266" s="325"/>
      <c r="V266" s="325"/>
      <c r="W266" s="325"/>
      <c r="X266" s="325"/>
      <c r="Y266" s="325"/>
      <c r="Z266" s="325"/>
      <c r="AA266" s="325"/>
      <c r="AB266" s="325"/>
      <c r="AC266" s="325"/>
      <c r="AD266" s="325"/>
      <c r="AE266" s="325"/>
      <c r="AF266" s="309"/>
      <c r="AG266" s="309"/>
      <c r="AH266" s="301"/>
      <c r="AI266" s="301"/>
      <c r="AJ266" s="301"/>
      <c r="AK266" s="301"/>
      <c r="AL266" s="301"/>
      <c r="AM266" s="301"/>
      <c r="AN266" s="301"/>
      <c r="AO266" s="301"/>
      <c r="AP266" s="301"/>
      <c r="AQ266" s="301"/>
      <c r="AR266" s="301"/>
      <c r="AS266" s="301"/>
      <c r="AT266" s="301"/>
      <c r="AU266" s="301"/>
      <c r="AV266" s="301"/>
      <c r="AW266" s="301"/>
      <c r="AX266" s="301"/>
      <c r="AY266" s="301"/>
      <c r="AZ266" s="301"/>
      <c r="BA266" s="301"/>
      <c r="BB266" s="301"/>
      <c r="BC266" s="301"/>
      <c r="BD266" s="301"/>
      <c r="BE266" s="301"/>
      <c r="BF266" s="301"/>
      <c r="BG266" s="301"/>
      <c r="BH266" s="301"/>
      <c r="BI266" s="301"/>
      <c r="BJ266" s="110"/>
      <c r="BK266" s="110"/>
      <c r="BL266" s="110"/>
      <c r="BM266" s="110"/>
      <c r="BN266" s="110"/>
      <c r="BO266" s="110"/>
      <c r="BP266" s="110"/>
      <c r="BQ266" s="110"/>
      <c r="BR266" s="110"/>
      <c r="BS266" s="110"/>
      <c r="BT266" s="110"/>
      <c r="BU266" s="110"/>
      <c r="BV266" s="110"/>
      <c r="BW266" s="110"/>
      <c r="BX266" s="110"/>
      <c r="BY266" s="110"/>
      <c r="BZ266" s="110"/>
      <c r="CA266" s="110"/>
      <c r="CB266" s="110"/>
      <c r="CC266" s="110"/>
      <c r="CD266" s="110"/>
      <c r="CE266" s="110"/>
      <c r="CF266" s="110"/>
      <c r="CG266" s="110"/>
      <c r="CH266" s="110"/>
      <c r="CI266" s="110"/>
      <c r="CJ266" s="110"/>
      <c r="CK266" s="110"/>
      <c r="CL266" s="110"/>
      <c r="CM266" s="110"/>
      <c r="CN266" s="110"/>
      <c r="CO266" s="110"/>
      <c r="CP266" s="110"/>
      <c r="CQ266" s="110"/>
      <c r="CR266" s="110"/>
      <c r="CS266" s="110"/>
      <c r="CT266" s="110"/>
      <c r="CU266" s="110"/>
      <c r="CV266" s="110"/>
      <c r="CW266" s="110"/>
      <c r="CX266" s="110"/>
      <c r="CY266" s="110"/>
      <c r="CZ266" s="110"/>
      <c r="DA266" s="110"/>
      <c r="DB266" s="110"/>
      <c r="DC266" s="110"/>
      <c r="DD266" s="110"/>
      <c r="DE266" s="110"/>
      <c r="DF266" s="110"/>
      <c r="DG266" s="110"/>
      <c r="DH266" s="110"/>
      <c r="DI266" s="110"/>
      <c r="DJ266" s="110"/>
      <c r="DK266" s="110"/>
      <c r="DL266" s="110"/>
      <c r="DM266" s="110"/>
      <c r="DN266" s="110"/>
      <c r="DO266" s="110"/>
      <c r="DP266" s="110"/>
      <c r="DQ266" s="110"/>
      <c r="DR266" s="110"/>
      <c r="DS266" s="110"/>
      <c r="DT266" s="110"/>
      <c r="DU266" s="110"/>
      <c r="DV266" s="110"/>
      <c r="DW266" s="110"/>
      <c r="DX266" s="110"/>
      <c r="DY266" s="110"/>
      <c r="DZ266" s="110"/>
    </row>
    <row r="267" spans="17:130" s="146" customFormat="1">
      <c r="Q267" s="333"/>
      <c r="R267" s="325"/>
      <c r="S267" s="325"/>
      <c r="T267" s="325"/>
      <c r="U267" s="325"/>
      <c r="V267" s="325"/>
      <c r="W267" s="325"/>
      <c r="X267" s="325"/>
      <c r="Y267" s="325"/>
      <c r="Z267" s="325"/>
      <c r="AA267" s="325"/>
      <c r="AB267" s="325"/>
      <c r="AC267" s="325"/>
      <c r="AD267" s="325"/>
      <c r="AE267" s="325"/>
      <c r="AF267" s="309"/>
      <c r="AG267" s="309"/>
      <c r="AH267" s="301"/>
      <c r="AI267" s="301"/>
      <c r="AJ267" s="301"/>
      <c r="AK267" s="301"/>
      <c r="AL267" s="301"/>
      <c r="AM267" s="301"/>
      <c r="AN267" s="301"/>
      <c r="AO267" s="301"/>
      <c r="AP267" s="301"/>
      <c r="AQ267" s="301"/>
      <c r="AR267" s="301"/>
      <c r="AS267" s="301"/>
      <c r="AT267" s="301"/>
      <c r="AU267" s="301"/>
      <c r="AV267" s="301"/>
      <c r="AW267" s="301"/>
      <c r="AX267" s="301"/>
      <c r="AY267" s="301"/>
      <c r="AZ267" s="301"/>
      <c r="BA267" s="301"/>
      <c r="BB267" s="301"/>
      <c r="BC267" s="301"/>
      <c r="BD267" s="301"/>
      <c r="BE267" s="301"/>
      <c r="BF267" s="301"/>
      <c r="BG267" s="301"/>
      <c r="BH267" s="301"/>
      <c r="BI267" s="301"/>
      <c r="BJ267" s="110"/>
      <c r="BK267" s="110"/>
      <c r="BL267" s="110"/>
      <c r="BM267" s="110"/>
      <c r="BN267" s="110"/>
      <c r="BO267" s="110"/>
      <c r="BP267" s="110"/>
      <c r="BQ267" s="110"/>
      <c r="BR267" s="110"/>
      <c r="BS267" s="110"/>
      <c r="BT267" s="110"/>
      <c r="BU267" s="110"/>
      <c r="BV267" s="110"/>
      <c r="BW267" s="110"/>
      <c r="BX267" s="110"/>
      <c r="BY267" s="110"/>
      <c r="BZ267" s="110"/>
      <c r="CA267" s="110"/>
      <c r="CB267" s="110"/>
      <c r="CC267" s="110"/>
      <c r="CD267" s="110"/>
      <c r="CE267" s="110"/>
      <c r="CF267" s="110"/>
      <c r="CG267" s="110"/>
      <c r="CH267" s="110"/>
      <c r="CI267" s="110"/>
      <c r="CJ267" s="110"/>
      <c r="CK267" s="110"/>
      <c r="CL267" s="110"/>
      <c r="CM267" s="110"/>
      <c r="CN267" s="110"/>
      <c r="CO267" s="110"/>
      <c r="CP267" s="110"/>
      <c r="CQ267" s="110"/>
      <c r="CR267" s="110"/>
      <c r="CS267" s="110"/>
      <c r="CT267" s="110"/>
      <c r="CU267" s="110"/>
      <c r="CV267" s="110"/>
      <c r="CW267" s="110"/>
      <c r="CX267" s="110"/>
      <c r="CY267" s="110"/>
      <c r="CZ267" s="110"/>
      <c r="DA267" s="110"/>
      <c r="DB267" s="110"/>
      <c r="DC267" s="110"/>
      <c r="DD267" s="110"/>
      <c r="DE267" s="110"/>
      <c r="DF267" s="110"/>
      <c r="DG267" s="110"/>
      <c r="DH267" s="110"/>
      <c r="DI267" s="110"/>
      <c r="DJ267" s="110"/>
      <c r="DK267" s="110"/>
      <c r="DL267" s="110"/>
      <c r="DM267" s="110"/>
      <c r="DN267" s="110"/>
      <c r="DO267" s="110"/>
      <c r="DP267" s="110"/>
      <c r="DQ267" s="110"/>
      <c r="DR267" s="110"/>
      <c r="DS267" s="110"/>
      <c r="DT267" s="110"/>
      <c r="DU267" s="110"/>
      <c r="DV267" s="110"/>
      <c r="DW267" s="110"/>
      <c r="DX267" s="110"/>
      <c r="DY267" s="110"/>
      <c r="DZ267" s="110"/>
    </row>
    <row r="268" spans="17:130" s="146" customFormat="1">
      <c r="Q268" s="333"/>
      <c r="R268" s="325"/>
      <c r="S268" s="325"/>
      <c r="T268" s="325"/>
      <c r="U268" s="325"/>
      <c r="V268" s="325"/>
      <c r="W268" s="325"/>
      <c r="X268" s="325"/>
      <c r="Y268" s="325"/>
      <c r="Z268" s="325"/>
      <c r="AA268" s="325"/>
      <c r="AB268" s="325"/>
      <c r="AC268" s="325"/>
      <c r="AD268" s="325"/>
      <c r="AE268" s="325"/>
      <c r="AF268" s="309"/>
      <c r="AG268" s="309"/>
      <c r="AH268" s="301"/>
      <c r="AI268" s="301"/>
      <c r="AJ268" s="301"/>
      <c r="AK268" s="301"/>
      <c r="AL268" s="301"/>
      <c r="AM268" s="301"/>
      <c r="AN268" s="301"/>
      <c r="AO268" s="301"/>
      <c r="AP268" s="301"/>
      <c r="AQ268" s="301"/>
      <c r="AR268" s="301"/>
      <c r="AS268" s="301"/>
      <c r="AT268" s="301"/>
      <c r="AU268" s="301"/>
      <c r="AV268" s="301"/>
      <c r="AW268" s="301"/>
      <c r="AX268" s="301"/>
      <c r="AY268" s="301"/>
      <c r="AZ268" s="301"/>
      <c r="BA268" s="301"/>
      <c r="BB268" s="301"/>
      <c r="BC268" s="301"/>
      <c r="BD268" s="301"/>
      <c r="BE268" s="301"/>
      <c r="BF268" s="301"/>
      <c r="BG268" s="301"/>
      <c r="BH268" s="301"/>
      <c r="BI268" s="301"/>
      <c r="BJ268" s="110"/>
      <c r="BK268" s="110"/>
      <c r="BL268" s="110"/>
      <c r="BM268" s="110"/>
      <c r="BN268" s="110"/>
      <c r="BO268" s="110"/>
      <c r="BP268" s="110"/>
      <c r="BQ268" s="110"/>
      <c r="BR268" s="110"/>
      <c r="BS268" s="110"/>
      <c r="BT268" s="110"/>
      <c r="BU268" s="110"/>
      <c r="BV268" s="110"/>
      <c r="BW268" s="110"/>
      <c r="BX268" s="110"/>
      <c r="BY268" s="110"/>
      <c r="BZ268" s="110"/>
      <c r="CA268" s="110"/>
      <c r="CB268" s="110"/>
      <c r="CC268" s="110"/>
      <c r="CD268" s="110"/>
      <c r="CE268" s="110"/>
      <c r="CF268" s="110"/>
      <c r="CG268" s="110"/>
      <c r="CH268" s="110"/>
      <c r="CI268" s="110"/>
      <c r="CJ268" s="110"/>
      <c r="CK268" s="110"/>
      <c r="CL268" s="110"/>
      <c r="CM268" s="110"/>
      <c r="CN268" s="110"/>
      <c r="CO268" s="110"/>
      <c r="CP268" s="110"/>
      <c r="CQ268" s="110"/>
      <c r="CR268" s="110"/>
      <c r="CS268" s="110"/>
      <c r="CT268" s="110"/>
      <c r="CU268" s="110"/>
      <c r="CV268" s="110"/>
      <c r="CW268" s="110"/>
      <c r="CX268" s="110"/>
      <c r="CY268" s="110"/>
      <c r="CZ268" s="110"/>
      <c r="DA268" s="110"/>
      <c r="DB268" s="110"/>
      <c r="DC268" s="110"/>
      <c r="DD268" s="110"/>
      <c r="DE268" s="110"/>
      <c r="DF268" s="110"/>
      <c r="DG268" s="110"/>
      <c r="DH268" s="110"/>
      <c r="DI268" s="110"/>
      <c r="DJ268" s="110"/>
      <c r="DK268" s="110"/>
      <c r="DL268" s="110"/>
      <c r="DM268" s="110"/>
      <c r="DN268" s="110"/>
      <c r="DO268" s="110"/>
      <c r="DP268" s="110"/>
      <c r="DQ268" s="110"/>
      <c r="DR268" s="110"/>
      <c r="DS268" s="110"/>
      <c r="DT268" s="110"/>
      <c r="DU268" s="110"/>
      <c r="DV268" s="110"/>
      <c r="DW268" s="110"/>
      <c r="DX268" s="110"/>
      <c r="DY268" s="110"/>
      <c r="DZ268" s="110"/>
    </row>
    <row r="269" spans="17:130" s="146" customFormat="1">
      <c r="Q269" s="333"/>
      <c r="R269" s="325"/>
      <c r="S269" s="325"/>
      <c r="T269" s="325"/>
      <c r="U269" s="325"/>
      <c r="V269" s="325"/>
      <c r="W269" s="325"/>
      <c r="X269" s="325"/>
      <c r="Y269" s="325"/>
      <c r="Z269" s="325"/>
      <c r="AA269" s="325"/>
      <c r="AB269" s="325"/>
      <c r="AC269" s="325"/>
      <c r="AD269" s="325"/>
      <c r="AE269" s="325"/>
      <c r="AF269" s="309"/>
      <c r="AG269" s="309"/>
      <c r="AH269" s="301"/>
      <c r="AI269" s="301"/>
      <c r="AJ269" s="301"/>
      <c r="AK269" s="301"/>
      <c r="AL269" s="301"/>
      <c r="AM269" s="301"/>
      <c r="AN269" s="301"/>
      <c r="AO269" s="301"/>
      <c r="AP269" s="301"/>
      <c r="AQ269" s="301"/>
      <c r="AR269" s="301"/>
      <c r="AS269" s="301"/>
      <c r="AT269" s="301"/>
      <c r="AU269" s="301"/>
      <c r="AV269" s="301"/>
      <c r="AW269" s="301"/>
      <c r="AX269" s="301"/>
      <c r="AY269" s="301"/>
      <c r="AZ269" s="301"/>
      <c r="BA269" s="301"/>
      <c r="BB269" s="301"/>
      <c r="BC269" s="301"/>
      <c r="BD269" s="301"/>
      <c r="BE269" s="301"/>
      <c r="BF269" s="301"/>
      <c r="BG269" s="301"/>
      <c r="BH269" s="301"/>
      <c r="BI269" s="301"/>
      <c r="BJ269" s="110"/>
      <c r="BK269" s="110"/>
      <c r="BL269" s="110"/>
      <c r="BM269" s="110"/>
      <c r="BN269" s="110"/>
      <c r="BO269" s="110"/>
      <c r="BP269" s="110"/>
      <c r="BQ269" s="110"/>
      <c r="BR269" s="110"/>
      <c r="BS269" s="110"/>
      <c r="BT269" s="110"/>
      <c r="BU269" s="110"/>
      <c r="BV269" s="110"/>
      <c r="BW269" s="110"/>
      <c r="BX269" s="110"/>
      <c r="BY269" s="110"/>
      <c r="BZ269" s="110"/>
      <c r="CA269" s="110"/>
      <c r="CB269" s="110"/>
      <c r="CC269" s="110"/>
      <c r="CD269" s="110"/>
      <c r="CE269" s="110"/>
      <c r="CF269" s="110"/>
      <c r="CG269" s="110"/>
      <c r="CH269" s="110"/>
      <c r="CI269" s="110"/>
      <c r="CJ269" s="110"/>
      <c r="CK269" s="110"/>
      <c r="CL269" s="110"/>
      <c r="CM269" s="110"/>
      <c r="CN269" s="110"/>
      <c r="CO269" s="110"/>
      <c r="CP269" s="110"/>
      <c r="CQ269" s="110"/>
      <c r="CR269" s="110"/>
      <c r="CS269" s="110"/>
      <c r="CT269" s="110"/>
      <c r="CU269" s="110"/>
      <c r="CV269" s="110"/>
      <c r="CW269" s="110"/>
      <c r="CX269" s="110"/>
      <c r="CY269" s="110"/>
      <c r="CZ269" s="110"/>
      <c r="DA269" s="110"/>
      <c r="DB269" s="110"/>
      <c r="DC269" s="110"/>
      <c r="DD269" s="110"/>
      <c r="DE269" s="110"/>
      <c r="DF269" s="110"/>
      <c r="DG269" s="110"/>
      <c r="DH269" s="110"/>
      <c r="DI269" s="110"/>
      <c r="DJ269" s="110"/>
      <c r="DK269" s="110"/>
      <c r="DL269" s="110"/>
      <c r="DM269" s="110"/>
      <c r="DN269" s="110"/>
      <c r="DO269" s="110"/>
      <c r="DP269" s="110"/>
      <c r="DQ269" s="110"/>
      <c r="DR269" s="110"/>
      <c r="DS269" s="110"/>
      <c r="DT269" s="110"/>
      <c r="DU269" s="110"/>
      <c r="DV269" s="110"/>
      <c r="DW269" s="110"/>
      <c r="DX269" s="110"/>
      <c r="DY269" s="110"/>
      <c r="DZ269" s="110"/>
    </row>
    <row r="270" spans="17:130" s="146" customFormat="1">
      <c r="Q270" s="333"/>
      <c r="R270" s="325"/>
      <c r="S270" s="325"/>
      <c r="T270" s="325"/>
      <c r="U270" s="325"/>
      <c r="V270" s="325"/>
      <c r="W270" s="325"/>
      <c r="X270" s="325"/>
      <c r="Y270" s="325"/>
      <c r="Z270" s="325"/>
      <c r="AA270" s="325"/>
      <c r="AB270" s="325"/>
      <c r="AC270" s="325"/>
      <c r="AD270" s="325"/>
      <c r="AE270" s="325"/>
      <c r="AF270" s="309"/>
      <c r="AG270" s="309"/>
      <c r="AH270" s="301"/>
      <c r="AI270" s="301"/>
      <c r="AJ270" s="301"/>
      <c r="AK270" s="301"/>
      <c r="AL270" s="301"/>
      <c r="AM270" s="301"/>
      <c r="AN270" s="301"/>
      <c r="AO270" s="301"/>
      <c r="AP270" s="301"/>
      <c r="AQ270" s="301"/>
      <c r="AR270" s="301"/>
      <c r="AS270" s="301"/>
      <c r="AT270" s="301"/>
      <c r="AU270" s="301"/>
      <c r="AV270" s="301"/>
      <c r="AW270" s="301"/>
      <c r="AX270" s="301"/>
      <c r="AY270" s="301"/>
      <c r="AZ270" s="301"/>
      <c r="BA270" s="301"/>
      <c r="BB270" s="301"/>
      <c r="BC270" s="301"/>
      <c r="BD270" s="301"/>
      <c r="BE270" s="301"/>
      <c r="BF270" s="301"/>
      <c r="BG270" s="301"/>
      <c r="BH270" s="301"/>
      <c r="BI270" s="301"/>
      <c r="BJ270" s="110"/>
      <c r="BK270" s="110"/>
      <c r="BL270" s="110"/>
      <c r="BM270" s="110"/>
      <c r="BN270" s="110"/>
      <c r="BO270" s="110"/>
      <c r="BP270" s="110"/>
      <c r="BQ270" s="110"/>
      <c r="BR270" s="110"/>
      <c r="BS270" s="110"/>
      <c r="BT270" s="110"/>
      <c r="BU270" s="110"/>
      <c r="BV270" s="110"/>
      <c r="BW270" s="110"/>
      <c r="BX270" s="110"/>
      <c r="BY270" s="110"/>
      <c r="BZ270" s="110"/>
      <c r="CA270" s="110"/>
      <c r="CB270" s="110"/>
      <c r="CC270" s="110"/>
      <c r="CD270" s="110"/>
      <c r="CE270" s="110"/>
      <c r="CF270" s="110"/>
      <c r="CG270" s="110"/>
      <c r="CH270" s="110"/>
      <c r="CI270" s="110"/>
      <c r="CJ270" s="110"/>
      <c r="CK270" s="110"/>
      <c r="CL270" s="110"/>
      <c r="CM270" s="110"/>
      <c r="CN270" s="110"/>
      <c r="CO270" s="110"/>
      <c r="CP270" s="110"/>
      <c r="CQ270" s="110"/>
      <c r="CR270" s="110"/>
      <c r="CS270" s="110"/>
      <c r="CT270" s="110"/>
      <c r="CU270" s="110"/>
      <c r="CV270" s="110"/>
      <c r="CW270" s="110"/>
      <c r="CX270" s="110"/>
      <c r="CY270" s="110"/>
      <c r="CZ270" s="110"/>
      <c r="DA270" s="110"/>
      <c r="DB270" s="110"/>
      <c r="DC270" s="110"/>
      <c r="DD270" s="110"/>
      <c r="DE270" s="110"/>
      <c r="DF270" s="110"/>
      <c r="DG270" s="110"/>
      <c r="DH270" s="110"/>
      <c r="DI270" s="110"/>
      <c r="DJ270" s="110"/>
      <c r="DK270" s="110"/>
      <c r="DL270" s="110"/>
      <c r="DM270" s="110"/>
      <c r="DN270" s="110"/>
      <c r="DO270" s="110"/>
      <c r="DP270" s="110"/>
      <c r="DQ270" s="110"/>
      <c r="DR270" s="110"/>
      <c r="DS270" s="110"/>
      <c r="DT270" s="110"/>
      <c r="DU270" s="110"/>
      <c r="DV270" s="110"/>
      <c r="DW270" s="110"/>
      <c r="DX270" s="110"/>
      <c r="DY270" s="110"/>
      <c r="DZ270" s="110"/>
    </row>
    <row r="271" spans="17:130" s="146" customFormat="1">
      <c r="Q271" s="333"/>
      <c r="R271" s="325"/>
      <c r="S271" s="325"/>
      <c r="T271" s="325"/>
      <c r="U271" s="325"/>
      <c r="V271" s="325"/>
      <c r="W271" s="325"/>
      <c r="X271" s="325"/>
      <c r="Y271" s="325"/>
      <c r="Z271" s="325"/>
      <c r="AA271" s="325"/>
      <c r="AB271" s="325"/>
      <c r="AC271" s="325"/>
      <c r="AD271" s="325"/>
      <c r="AE271" s="325"/>
      <c r="AF271" s="309"/>
      <c r="AG271" s="309"/>
      <c r="AH271" s="301"/>
      <c r="AI271" s="301"/>
      <c r="AJ271" s="301"/>
      <c r="AK271" s="301"/>
      <c r="AL271" s="301"/>
      <c r="AM271" s="301"/>
      <c r="AN271" s="301"/>
      <c r="AO271" s="301"/>
      <c r="AP271" s="301"/>
      <c r="AQ271" s="301"/>
      <c r="AR271" s="301"/>
      <c r="AS271" s="301"/>
      <c r="AT271" s="301"/>
      <c r="AU271" s="301"/>
      <c r="AV271" s="301"/>
      <c r="AW271" s="301"/>
      <c r="AX271" s="301"/>
      <c r="AY271" s="301"/>
      <c r="AZ271" s="301"/>
      <c r="BA271" s="301"/>
      <c r="BB271" s="301"/>
      <c r="BC271" s="301"/>
      <c r="BD271" s="301"/>
      <c r="BE271" s="301"/>
      <c r="BF271" s="301"/>
      <c r="BG271" s="301"/>
      <c r="BH271" s="301"/>
      <c r="BI271" s="301"/>
      <c r="BJ271" s="110"/>
      <c r="BK271" s="110"/>
      <c r="BL271" s="110"/>
      <c r="BM271" s="110"/>
      <c r="BN271" s="110"/>
      <c r="BO271" s="110"/>
      <c r="BP271" s="110"/>
      <c r="BQ271" s="110"/>
      <c r="BR271" s="110"/>
      <c r="BS271" s="110"/>
      <c r="BT271" s="110"/>
      <c r="BU271" s="110"/>
      <c r="BV271" s="110"/>
      <c r="BW271" s="110"/>
      <c r="BX271" s="110"/>
      <c r="BY271" s="110"/>
      <c r="BZ271" s="110"/>
      <c r="CA271" s="110"/>
      <c r="CB271" s="110"/>
      <c r="CC271" s="110"/>
      <c r="CD271" s="110"/>
      <c r="CE271" s="110"/>
      <c r="CF271" s="110"/>
      <c r="CG271" s="110"/>
      <c r="CH271" s="110"/>
      <c r="CI271" s="110"/>
      <c r="CJ271" s="110"/>
      <c r="CK271" s="110"/>
      <c r="CL271" s="110"/>
      <c r="CM271" s="110"/>
      <c r="CN271" s="110"/>
      <c r="CO271" s="110"/>
      <c r="CP271" s="110"/>
      <c r="CQ271" s="110"/>
      <c r="CR271" s="110"/>
      <c r="CS271" s="110"/>
      <c r="CT271" s="110"/>
      <c r="CU271" s="110"/>
      <c r="CV271" s="110"/>
      <c r="CW271" s="110"/>
      <c r="CX271" s="110"/>
      <c r="CY271" s="110"/>
      <c r="CZ271" s="110"/>
      <c r="DA271" s="110"/>
      <c r="DB271" s="110"/>
      <c r="DC271" s="110"/>
      <c r="DD271" s="110"/>
      <c r="DE271" s="110"/>
      <c r="DF271" s="110"/>
      <c r="DG271" s="110"/>
      <c r="DH271" s="110"/>
      <c r="DI271" s="110"/>
      <c r="DJ271" s="110"/>
      <c r="DK271" s="110"/>
      <c r="DL271" s="110"/>
      <c r="DM271" s="110"/>
      <c r="DN271" s="110"/>
      <c r="DO271" s="110"/>
      <c r="DP271" s="110"/>
      <c r="DQ271" s="110"/>
      <c r="DR271" s="110"/>
      <c r="DS271" s="110"/>
      <c r="DT271" s="110"/>
      <c r="DU271" s="110"/>
      <c r="DV271" s="110"/>
      <c r="DW271" s="110"/>
      <c r="DX271" s="110"/>
      <c r="DY271" s="110"/>
      <c r="DZ271" s="110"/>
    </row>
    <row r="272" spans="17:130" s="146" customFormat="1">
      <c r="Q272" s="333"/>
      <c r="R272" s="325"/>
      <c r="S272" s="325"/>
      <c r="T272" s="325"/>
      <c r="U272" s="325"/>
      <c r="V272" s="325"/>
      <c r="W272" s="325"/>
      <c r="X272" s="325"/>
      <c r="Y272" s="325"/>
      <c r="Z272" s="325"/>
      <c r="AA272" s="325"/>
      <c r="AB272" s="325"/>
      <c r="AC272" s="325"/>
      <c r="AD272" s="325"/>
      <c r="AE272" s="325"/>
      <c r="AF272" s="309"/>
      <c r="AG272" s="309"/>
      <c r="AH272" s="301"/>
      <c r="AI272" s="301"/>
      <c r="AJ272" s="301"/>
      <c r="AK272" s="301"/>
      <c r="AL272" s="301"/>
      <c r="AM272" s="301"/>
      <c r="AN272" s="301"/>
      <c r="AO272" s="301"/>
      <c r="AP272" s="301"/>
      <c r="AQ272" s="301"/>
      <c r="AR272" s="301"/>
      <c r="AS272" s="301"/>
      <c r="AT272" s="301"/>
      <c r="AU272" s="301"/>
      <c r="AV272" s="301"/>
      <c r="AW272" s="301"/>
      <c r="AX272" s="301"/>
      <c r="AY272" s="301"/>
      <c r="AZ272" s="301"/>
      <c r="BA272" s="301"/>
      <c r="BB272" s="301"/>
      <c r="BC272" s="301"/>
      <c r="BD272" s="301"/>
      <c r="BE272" s="301"/>
      <c r="BF272" s="301"/>
      <c r="BG272" s="301"/>
      <c r="BH272" s="301"/>
      <c r="BI272" s="301"/>
      <c r="BJ272" s="110"/>
      <c r="BK272" s="110"/>
      <c r="BL272" s="110"/>
      <c r="BM272" s="110"/>
      <c r="BN272" s="110"/>
      <c r="BO272" s="110"/>
      <c r="BP272" s="110"/>
      <c r="BQ272" s="110"/>
      <c r="BR272" s="110"/>
      <c r="BS272" s="110"/>
      <c r="BT272" s="110"/>
      <c r="BU272" s="110"/>
      <c r="BV272" s="110"/>
      <c r="BW272" s="110"/>
      <c r="BX272" s="110"/>
      <c r="BY272" s="110"/>
      <c r="BZ272" s="110"/>
      <c r="CA272" s="110"/>
      <c r="CB272" s="110"/>
      <c r="CC272" s="110"/>
      <c r="CD272" s="110"/>
      <c r="CE272" s="110"/>
      <c r="CF272" s="110"/>
      <c r="CG272" s="110"/>
      <c r="CH272" s="110"/>
      <c r="CI272" s="110"/>
      <c r="CJ272" s="110"/>
      <c r="CK272" s="110"/>
      <c r="CL272" s="110"/>
      <c r="CM272" s="110"/>
      <c r="CN272" s="110"/>
      <c r="CO272" s="110"/>
      <c r="CP272" s="110"/>
      <c r="CQ272" s="110"/>
      <c r="CR272" s="110"/>
      <c r="CS272" s="110"/>
      <c r="CT272" s="110"/>
      <c r="CU272" s="110"/>
      <c r="CV272" s="110"/>
      <c r="CW272" s="110"/>
      <c r="CX272" s="110"/>
      <c r="CY272" s="110"/>
      <c r="CZ272" s="110"/>
      <c r="DA272" s="110"/>
      <c r="DB272" s="110"/>
      <c r="DC272" s="110"/>
      <c r="DD272" s="110"/>
      <c r="DE272" s="110"/>
      <c r="DF272" s="110"/>
      <c r="DG272" s="110"/>
      <c r="DH272" s="110"/>
      <c r="DI272" s="110"/>
      <c r="DJ272" s="110"/>
      <c r="DK272" s="110"/>
      <c r="DL272" s="110"/>
      <c r="DM272" s="110"/>
      <c r="DN272" s="110"/>
      <c r="DO272" s="110"/>
      <c r="DP272" s="110"/>
      <c r="DQ272" s="110"/>
      <c r="DR272" s="110"/>
      <c r="DS272" s="110"/>
      <c r="DT272" s="110"/>
      <c r="DU272" s="110"/>
      <c r="DV272" s="110"/>
      <c r="DW272" s="110"/>
      <c r="DX272" s="110"/>
      <c r="DY272" s="110"/>
      <c r="DZ272" s="110"/>
    </row>
    <row r="273" spans="17:130" s="146" customFormat="1">
      <c r="Q273" s="333"/>
      <c r="R273" s="325"/>
      <c r="S273" s="325"/>
      <c r="T273" s="325"/>
      <c r="U273" s="325"/>
      <c r="V273" s="325"/>
      <c r="W273" s="325"/>
      <c r="X273" s="325"/>
      <c r="Y273" s="325"/>
      <c r="Z273" s="325"/>
      <c r="AA273" s="325"/>
      <c r="AB273" s="325"/>
      <c r="AC273" s="325"/>
      <c r="AD273" s="325"/>
      <c r="AE273" s="325"/>
      <c r="AF273" s="309"/>
      <c r="AG273" s="309"/>
      <c r="AH273" s="301"/>
      <c r="AI273" s="301"/>
      <c r="AJ273" s="301"/>
      <c r="AK273" s="301"/>
      <c r="AL273" s="301"/>
      <c r="AM273" s="301"/>
      <c r="AN273" s="301"/>
      <c r="AO273" s="301"/>
      <c r="AP273" s="301"/>
      <c r="AQ273" s="301"/>
      <c r="AR273" s="301"/>
      <c r="AS273" s="301"/>
      <c r="AT273" s="301"/>
      <c r="AU273" s="301"/>
      <c r="AV273" s="301"/>
      <c r="AW273" s="301"/>
      <c r="AX273" s="301"/>
      <c r="AY273" s="301"/>
      <c r="AZ273" s="301"/>
      <c r="BA273" s="301"/>
      <c r="BB273" s="301"/>
      <c r="BC273" s="301"/>
      <c r="BD273" s="301"/>
      <c r="BE273" s="301"/>
      <c r="BF273" s="301"/>
      <c r="BG273" s="301"/>
      <c r="BH273" s="301"/>
      <c r="BI273" s="301"/>
      <c r="BJ273" s="110"/>
      <c r="BK273" s="110"/>
      <c r="BL273" s="110"/>
      <c r="BM273" s="110"/>
      <c r="BN273" s="110"/>
      <c r="BO273" s="110"/>
      <c r="BP273" s="110"/>
      <c r="BQ273" s="110"/>
      <c r="BR273" s="110"/>
      <c r="BS273" s="110"/>
      <c r="BT273" s="110"/>
      <c r="BU273" s="110"/>
      <c r="BV273" s="110"/>
      <c r="BW273" s="110"/>
      <c r="BX273" s="110"/>
      <c r="BY273" s="110"/>
      <c r="BZ273" s="110"/>
      <c r="CA273" s="110"/>
      <c r="CB273" s="110"/>
      <c r="CC273" s="110"/>
      <c r="CD273" s="110"/>
      <c r="CE273" s="110"/>
      <c r="CF273" s="110"/>
      <c r="CG273" s="110"/>
      <c r="CH273" s="110"/>
      <c r="CI273" s="110"/>
      <c r="CJ273" s="110"/>
      <c r="CK273" s="110"/>
      <c r="CL273" s="110"/>
      <c r="CM273" s="110"/>
      <c r="CN273" s="110"/>
      <c r="CO273" s="110"/>
      <c r="CP273" s="110"/>
      <c r="CQ273" s="110"/>
      <c r="CR273" s="110"/>
      <c r="CS273" s="110"/>
      <c r="CT273" s="110"/>
      <c r="CU273" s="110"/>
      <c r="CV273" s="110"/>
      <c r="CW273" s="110"/>
      <c r="CX273" s="110"/>
      <c r="CY273" s="110"/>
      <c r="CZ273" s="110"/>
      <c r="DA273" s="110"/>
      <c r="DB273" s="110"/>
      <c r="DC273" s="110"/>
      <c r="DD273" s="110"/>
      <c r="DE273" s="110"/>
      <c r="DF273" s="110"/>
      <c r="DG273" s="110"/>
      <c r="DH273" s="110"/>
      <c r="DI273" s="110"/>
      <c r="DJ273" s="110"/>
      <c r="DK273" s="110"/>
      <c r="DL273" s="110"/>
      <c r="DM273" s="110"/>
      <c r="DN273" s="110"/>
      <c r="DO273" s="110"/>
      <c r="DP273" s="110"/>
      <c r="DQ273" s="110"/>
      <c r="DR273" s="110"/>
      <c r="DS273" s="110"/>
      <c r="DT273" s="110"/>
      <c r="DU273" s="110"/>
      <c r="DV273" s="110"/>
      <c r="DW273" s="110"/>
      <c r="DX273" s="110"/>
      <c r="DY273" s="110"/>
      <c r="DZ273" s="110"/>
    </row>
    <row r="274" spans="17:130" s="146" customFormat="1">
      <c r="Q274" s="333"/>
      <c r="R274" s="325"/>
      <c r="S274" s="325"/>
      <c r="T274" s="325"/>
      <c r="U274" s="325"/>
      <c r="V274" s="325"/>
      <c r="W274" s="325"/>
      <c r="X274" s="325"/>
      <c r="Y274" s="325"/>
      <c r="Z274" s="325"/>
      <c r="AA274" s="325"/>
      <c r="AB274" s="325"/>
      <c r="AC274" s="325"/>
      <c r="AD274" s="325"/>
      <c r="AE274" s="325"/>
      <c r="AF274" s="309"/>
      <c r="AG274" s="309"/>
      <c r="AH274" s="301"/>
      <c r="AI274" s="301"/>
      <c r="AJ274" s="301"/>
      <c r="AK274" s="301"/>
      <c r="AL274" s="301"/>
      <c r="AM274" s="301"/>
      <c r="AN274" s="301"/>
      <c r="AO274" s="301"/>
      <c r="AP274" s="301"/>
      <c r="AQ274" s="301"/>
      <c r="AR274" s="301"/>
      <c r="AS274" s="301"/>
      <c r="AT274" s="301"/>
      <c r="AU274" s="301"/>
      <c r="AV274" s="301"/>
      <c r="AW274" s="301"/>
      <c r="AX274" s="301"/>
      <c r="AY274" s="301"/>
      <c r="AZ274" s="301"/>
      <c r="BA274" s="301"/>
      <c r="BB274" s="301"/>
      <c r="BC274" s="301"/>
      <c r="BD274" s="301"/>
      <c r="BE274" s="301"/>
      <c r="BF274" s="301"/>
      <c r="BG274" s="301"/>
      <c r="BH274" s="301"/>
      <c r="BI274" s="301"/>
      <c r="BJ274" s="110"/>
      <c r="BK274" s="110"/>
      <c r="BL274" s="110"/>
      <c r="BM274" s="110"/>
      <c r="BN274" s="110"/>
      <c r="BO274" s="110"/>
      <c r="BP274" s="110"/>
      <c r="BQ274" s="110"/>
      <c r="BR274" s="110"/>
      <c r="BS274" s="110"/>
      <c r="BT274" s="110"/>
      <c r="BU274" s="110"/>
      <c r="BV274" s="110"/>
      <c r="BW274" s="110"/>
      <c r="BX274" s="110"/>
      <c r="BY274" s="110"/>
      <c r="BZ274" s="110"/>
      <c r="CA274" s="110"/>
      <c r="CB274" s="110"/>
      <c r="CC274" s="110"/>
      <c r="CD274" s="110"/>
      <c r="CE274" s="110"/>
      <c r="CF274" s="110"/>
      <c r="CG274" s="110"/>
      <c r="CH274" s="110"/>
      <c r="CI274" s="110"/>
      <c r="CJ274" s="110"/>
      <c r="CK274" s="110"/>
      <c r="CL274" s="110"/>
      <c r="CM274" s="110"/>
      <c r="CN274" s="110"/>
      <c r="CO274" s="110"/>
      <c r="CP274" s="110"/>
      <c r="CQ274" s="110"/>
      <c r="CR274" s="110"/>
      <c r="CS274" s="110"/>
      <c r="CT274" s="110"/>
      <c r="CU274" s="110"/>
      <c r="CV274" s="110"/>
      <c r="CW274" s="110"/>
      <c r="CX274" s="110"/>
      <c r="CY274" s="110"/>
      <c r="CZ274" s="110"/>
      <c r="DA274" s="110"/>
      <c r="DB274" s="110"/>
      <c r="DC274" s="110"/>
      <c r="DD274" s="110"/>
      <c r="DE274" s="110"/>
      <c r="DF274" s="110"/>
      <c r="DG274" s="110"/>
      <c r="DH274" s="110"/>
      <c r="DI274" s="110"/>
      <c r="DJ274" s="110"/>
      <c r="DK274" s="110"/>
      <c r="DL274" s="110"/>
      <c r="DM274" s="110"/>
      <c r="DN274" s="110"/>
      <c r="DO274" s="110"/>
      <c r="DP274" s="110"/>
      <c r="DQ274" s="110"/>
      <c r="DR274" s="110"/>
      <c r="DS274" s="110"/>
      <c r="DT274" s="110"/>
      <c r="DU274" s="110"/>
      <c r="DV274" s="110"/>
      <c r="DW274" s="110"/>
      <c r="DX274" s="110"/>
      <c r="DY274" s="110"/>
      <c r="DZ274" s="110"/>
    </row>
    <row r="275" spans="17:130" s="146" customFormat="1">
      <c r="Q275" s="333"/>
      <c r="R275" s="325"/>
      <c r="S275" s="325"/>
      <c r="T275" s="325"/>
      <c r="U275" s="325"/>
      <c r="V275" s="325"/>
      <c r="W275" s="325"/>
      <c r="X275" s="325"/>
      <c r="Y275" s="325"/>
      <c r="Z275" s="325"/>
      <c r="AA275" s="325"/>
      <c r="AB275" s="325"/>
      <c r="AC275" s="325"/>
      <c r="AD275" s="325"/>
      <c r="AE275" s="325"/>
      <c r="AF275" s="309"/>
      <c r="AG275" s="309"/>
      <c r="AH275" s="301"/>
      <c r="AI275" s="301"/>
      <c r="AJ275" s="301"/>
      <c r="AK275" s="301"/>
      <c r="AL275" s="301"/>
      <c r="AM275" s="301"/>
      <c r="AN275" s="301"/>
      <c r="AO275" s="301"/>
      <c r="AP275" s="301"/>
      <c r="AQ275" s="301"/>
      <c r="AR275" s="301"/>
      <c r="AS275" s="301"/>
      <c r="AT275" s="301"/>
      <c r="AU275" s="301"/>
      <c r="AV275" s="301"/>
      <c r="AW275" s="301"/>
      <c r="AX275" s="301"/>
      <c r="AY275" s="301"/>
      <c r="AZ275" s="301"/>
      <c r="BA275" s="301"/>
      <c r="BB275" s="301"/>
      <c r="BC275" s="301"/>
      <c r="BD275" s="301"/>
      <c r="BE275" s="301"/>
      <c r="BF275" s="301"/>
      <c r="BG275" s="301"/>
      <c r="BH275" s="301"/>
      <c r="BI275" s="301"/>
      <c r="BJ275" s="110"/>
      <c r="BK275" s="110"/>
      <c r="BL275" s="110"/>
      <c r="BM275" s="110"/>
      <c r="BN275" s="110"/>
      <c r="BO275" s="110"/>
      <c r="BP275" s="110"/>
      <c r="BQ275" s="110"/>
      <c r="BR275" s="110"/>
      <c r="BS275" s="110"/>
      <c r="BT275" s="110"/>
      <c r="BU275" s="110"/>
      <c r="BV275" s="110"/>
      <c r="BW275" s="110"/>
      <c r="BX275" s="110"/>
      <c r="BY275" s="110"/>
      <c r="BZ275" s="110"/>
      <c r="CA275" s="110"/>
      <c r="CB275" s="110"/>
      <c r="CC275" s="110"/>
      <c r="CD275" s="110"/>
      <c r="CE275" s="110"/>
      <c r="CF275" s="110"/>
      <c r="CG275" s="110"/>
      <c r="CH275" s="110"/>
      <c r="CI275" s="110"/>
      <c r="CJ275" s="110"/>
      <c r="CK275" s="110"/>
      <c r="CL275" s="110"/>
      <c r="CM275" s="110"/>
      <c r="CN275" s="110"/>
      <c r="CO275" s="110"/>
      <c r="CP275" s="110"/>
      <c r="CQ275" s="110"/>
      <c r="CR275" s="110"/>
      <c r="CS275" s="110"/>
      <c r="CT275" s="110"/>
      <c r="CU275" s="110"/>
      <c r="CV275" s="110"/>
      <c r="CW275" s="110"/>
      <c r="CX275" s="110"/>
      <c r="CY275" s="110"/>
      <c r="CZ275" s="110"/>
      <c r="DA275" s="110"/>
      <c r="DB275" s="110"/>
      <c r="DC275" s="110"/>
      <c r="DD275" s="110"/>
      <c r="DE275" s="110"/>
      <c r="DF275" s="110"/>
      <c r="DG275" s="110"/>
      <c r="DH275" s="110"/>
      <c r="DI275" s="110"/>
      <c r="DJ275" s="110"/>
      <c r="DK275" s="110"/>
      <c r="DL275" s="110"/>
      <c r="DM275" s="110"/>
      <c r="DN275" s="110"/>
      <c r="DO275" s="110"/>
      <c r="DP275" s="110"/>
      <c r="DQ275" s="110"/>
      <c r="DR275" s="110"/>
      <c r="DS275" s="110"/>
      <c r="DT275" s="110"/>
      <c r="DU275" s="110"/>
      <c r="DV275" s="110"/>
      <c r="DW275" s="110"/>
      <c r="DX275" s="110"/>
      <c r="DY275" s="110"/>
      <c r="DZ275" s="110"/>
    </row>
    <row r="276" spans="17:130" s="146" customFormat="1">
      <c r="Q276" s="333"/>
      <c r="R276" s="325"/>
      <c r="S276" s="325"/>
      <c r="T276" s="325"/>
      <c r="U276" s="325"/>
      <c r="V276" s="325"/>
      <c r="W276" s="325"/>
      <c r="X276" s="325"/>
      <c r="Y276" s="325"/>
      <c r="Z276" s="325"/>
      <c r="AA276" s="325"/>
      <c r="AB276" s="325"/>
      <c r="AC276" s="325"/>
      <c r="AD276" s="325"/>
      <c r="AE276" s="325"/>
      <c r="AF276" s="309"/>
      <c r="AG276" s="309"/>
      <c r="AH276" s="301"/>
      <c r="AI276" s="301"/>
      <c r="AJ276" s="301"/>
      <c r="AK276" s="301"/>
      <c r="AL276" s="301"/>
      <c r="AM276" s="301"/>
      <c r="AN276" s="301"/>
      <c r="AO276" s="301"/>
      <c r="AP276" s="301"/>
      <c r="AQ276" s="301"/>
      <c r="AR276" s="301"/>
      <c r="AS276" s="301"/>
      <c r="AT276" s="301"/>
      <c r="AU276" s="301"/>
      <c r="AV276" s="301"/>
      <c r="AW276" s="301"/>
      <c r="AX276" s="301"/>
      <c r="AY276" s="301"/>
      <c r="AZ276" s="301"/>
      <c r="BA276" s="301"/>
      <c r="BB276" s="301"/>
      <c r="BC276" s="301"/>
      <c r="BD276" s="301"/>
      <c r="BE276" s="301"/>
      <c r="BF276" s="301"/>
      <c r="BG276" s="301"/>
      <c r="BH276" s="301"/>
      <c r="BI276" s="301"/>
      <c r="BJ276" s="110"/>
      <c r="BK276" s="110"/>
      <c r="BL276" s="110"/>
      <c r="BM276" s="110"/>
      <c r="BN276" s="110"/>
      <c r="BO276" s="110"/>
      <c r="BP276" s="110"/>
      <c r="BQ276" s="110"/>
      <c r="BR276" s="110"/>
      <c r="BS276" s="110"/>
      <c r="BT276" s="110"/>
      <c r="BU276" s="110"/>
      <c r="BV276" s="110"/>
      <c r="BW276" s="110"/>
      <c r="BX276" s="110"/>
      <c r="BY276" s="110"/>
      <c r="BZ276" s="110"/>
      <c r="CA276" s="110"/>
      <c r="CB276" s="110"/>
      <c r="CC276" s="110"/>
      <c r="CD276" s="110"/>
      <c r="CE276" s="110"/>
      <c r="CF276" s="110"/>
      <c r="CG276" s="110"/>
      <c r="CH276" s="110"/>
      <c r="CI276" s="110"/>
      <c r="CJ276" s="110"/>
      <c r="CK276" s="110"/>
      <c r="CL276" s="110"/>
      <c r="CM276" s="110"/>
      <c r="CN276" s="110"/>
      <c r="CO276" s="110"/>
      <c r="CP276" s="110"/>
      <c r="CQ276" s="110"/>
      <c r="CR276" s="110"/>
      <c r="CS276" s="110"/>
      <c r="CT276" s="110"/>
      <c r="CU276" s="110"/>
      <c r="CV276" s="110"/>
      <c r="CW276" s="110"/>
      <c r="CX276" s="110"/>
      <c r="CY276" s="110"/>
      <c r="CZ276" s="110"/>
      <c r="DA276" s="110"/>
      <c r="DB276" s="110"/>
      <c r="DC276" s="110"/>
      <c r="DD276" s="110"/>
      <c r="DE276" s="110"/>
      <c r="DF276" s="110"/>
      <c r="DG276" s="110"/>
      <c r="DH276" s="110"/>
      <c r="DI276" s="110"/>
      <c r="DJ276" s="110"/>
      <c r="DK276" s="110"/>
      <c r="DL276" s="110"/>
      <c r="DM276" s="110"/>
      <c r="DN276" s="110"/>
      <c r="DO276" s="110"/>
      <c r="DP276" s="110"/>
      <c r="DQ276" s="110"/>
      <c r="DR276" s="110"/>
      <c r="DS276" s="110"/>
      <c r="DT276" s="110"/>
      <c r="DU276" s="110"/>
      <c r="DV276" s="110"/>
      <c r="DW276" s="110"/>
      <c r="DX276" s="110"/>
      <c r="DY276" s="110"/>
      <c r="DZ276" s="110"/>
    </row>
    <row r="277" spans="17:130" s="146" customFormat="1">
      <c r="Q277" s="333"/>
      <c r="R277" s="325"/>
      <c r="S277" s="325"/>
      <c r="T277" s="325"/>
      <c r="U277" s="325"/>
      <c r="V277" s="325"/>
      <c r="W277" s="325"/>
      <c r="X277" s="325"/>
      <c r="Y277" s="325"/>
      <c r="Z277" s="325"/>
      <c r="AA277" s="325"/>
      <c r="AB277" s="325"/>
      <c r="AC277" s="325"/>
      <c r="AD277" s="325"/>
      <c r="AE277" s="325"/>
      <c r="AF277" s="309"/>
      <c r="AG277" s="309"/>
      <c r="AH277" s="301"/>
      <c r="AI277" s="301"/>
      <c r="AJ277" s="301"/>
      <c r="AK277" s="301"/>
      <c r="AL277" s="301"/>
      <c r="AM277" s="301"/>
      <c r="AN277" s="301"/>
      <c r="AO277" s="301"/>
      <c r="AP277" s="301"/>
      <c r="AQ277" s="301"/>
      <c r="AR277" s="301"/>
      <c r="AS277" s="301"/>
      <c r="AT277" s="301"/>
      <c r="AU277" s="301"/>
      <c r="AV277" s="301"/>
      <c r="AW277" s="301"/>
      <c r="AX277" s="301"/>
      <c r="AY277" s="301"/>
      <c r="AZ277" s="301"/>
      <c r="BA277" s="301"/>
      <c r="BB277" s="301"/>
      <c r="BC277" s="301"/>
      <c r="BD277" s="301"/>
      <c r="BE277" s="301"/>
      <c r="BF277" s="301"/>
      <c r="BG277" s="301"/>
      <c r="BH277" s="301"/>
      <c r="BI277" s="301"/>
      <c r="BJ277" s="110"/>
      <c r="BK277" s="110"/>
      <c r="BL277" s="110"/>
      <c r="BM277" s="110"/>
      <c r="BN277" s="110"/>
      <c r="BO277" s="110"/>
      <c r="BP277" s="110"/>
      <c r="BQ277" s="110"/>
      <c r="BR277" s="110"/>
      <c r="BS277" s="110"/>
      <c r="BT277" s="110"/>
      <c r="BU277" s="110"/>
      <c r="BV277" s="110"/>
      <c r="BW277" s="110"/>
      <c r="BX277" s="110"/>
      <c r="BY277" s="110"/>
      <c r="BZ277" s="110"/>
      <c r="CA277" s="110"/>
      <c r="CB277" s="110"/>
      <c r="CC277" s="110"/>
      <c r="CD277" s="110"/>
      <c r="CE277" s="110"/>
      <c r="CF277" s="110"/>
      <c r="CG277" s="110"/>
      <c r="CH277" s="110"/>
      <c r="CI277" s="110"/>
      <c r="CJ277" s="110"/>
      <c r="CK277" s="110"/>
      <c r="CL277" s="110"/>
      <c r="CM277" s="110"/>
      <c r="CN277" s="110"/>
      <c r="CO277" s="110"/>
      <c r="CP277" s="110"/>
      <c r="CQ277" s="110"/>
      <c r="CR277" s="110"/>
      <c r="CS277" s="110"/>
      <c r="CT277" s="110"/>
      <c r="CU277" s="110"/>
      <c r="CV277" s="110"/>
      <c r="CW277" s="110"/>
      <c r="CX277" s="110"/>
      <c r="CY277" s="110"/>
      <c r="CZ277" s="110"/>
      <c r="DA277" s="110"/>
      <c r="DB277" s="110"/>
      <c r="DC277" s="110"/>
      <c r="DD277" s="110"/>
      <c r="DE277" s="110"/>
      <c r="DF277" s="110"/>
      <c r="DG277" s="110"/>
      <c r="DH277" s="110"/>
      <c r="DI277" s="110"/>
      <c r="DJ277" s="110"/>
      <c r="DK277" s="110"/>
      <c r="DL277" s="110"/>
      <c r="DM277" s="110"/>
      <c r="DN277" s="110"/>
      <c r="DO277" s="110"/>
      <c r="DP277" s="110"/>
      <c r="DQ277" s="110"/>
      <c r="DR277" s="110"/>
      <c r="DS277" s="110"/>
      <c r="DT277" s="110"/>
      <c r="DU277" s="110"/>
      <c r="DV277" s="110"/>
      <c r="DW277" s="110"/>
      <c r="DX277" s="110"/>
      <c r="DY277" s="110"/>
      <c r="DZ277" s="110"/>
    </row>
    <row r="278" spans="17:130" s="146" customFormat="1">
      <c r="Q278" s="333"/>
      <c r="R278" s="325"/>
      <c r="S278" s="325"/>
      <c r="T278" s="325"/>
      <c r="U278" s="325"/>
      <c r="V278" s="325"/>
      <c r="W278" s="325"/>
      <c r="X278" s="325"/>
      <c r="Y278" s="325"/>
      <c r="Z278" s="325"/>
      <c r="AA278" s="325"/>
      <c r="AB278" s="325"/>
      <c r="AC278" s="325"/>
      <c r="AD278" s="325"/>
      <c r="AE278" s="325"/>
      <c r="AF278" s="309"/>
      <c r="AG278" s="309"/>
      <c r="AH278" s="301"/>
      <c r="AI278" s="301"/>
      <c r="AJ278" s="301"/>
      <c r="AK278" s="301"/>
      <c r="AL278" s="301"/>
      <c r="AM278" s="301"/>
      <c r="AN278" s="301"/>
      <c r="AO278" s="301"/>
      <c r="AP278" s="301"/>
      <c r="AQ278" s="301"/>
      <c r="AR278" s="301"/>
      <c r="AS278" s="301"/>
      <c r="AT278" s="301"/>
      <c r="AU278" s="301"/>
      <c r="AV278" s="301"/>
      <c r="AW278" s="301"/>
      <c r="AX278" s="301"/>
      <c r="AY278" s="301"/>
      <c r="AZ278" s="301"/>
      <c r="BA278" s="301"/>
      <c r="BB278" s="301"/>
      <c r="BC278" s="301"/>
      <c r="BD278" s="301"/>
      <c r="BE278" s="301"/>
      <c r="BF278" s="301"/>
      <c r="BG278" s="301"/>
      <c r="BH278" s="301"/>
      <c r="BI278" s="301"/>
      <c r="BJ278" s="110"/>
      <c r="BK278" s="110"/>
      <c r="BL278" s="110"/>
      <c r="BM278" s="110"/>
      <c r="BN278" s="110"/>
      <c r="BO278" s="110"/>
      <c r="BP278" s="110"/>
      <c r="BQ278" s="110"/>
      <c r="BR278" s="110"/>
      <c r="BS278" s="110"/>
      <c r="BT278" s="110"/>
      <c r="BU278" s="110"/>
      <c r="BV278" s="110"/>
      <c r="BW278" s="110"/>
      <c r="BX278" s="110"/>
      <c r="BY278" s="110"/>
      <c r="BZ278" s="110"/>
      <c r="CA278" s="110"/>
      <c r="CB278" s="110"/>
      <c r="CC278" s="110"/>
      <c r="CD278" s="110"/>
      <c r="CE278" s="110"/>
      <c r="CF278" s="110"/>
      <c r="CG278" s="110"/>
      <c r="CH278" s="110"/>
      <c r="CI278" s="110"/>
      <c r="CJ278" s="110"/>
      <c r="CK278" s="110"/>
      <c r="CL278" s="110"/>
      <c r="CM278" s="110"/>
      <c r="CN278" s="110"/>
      <c r="CO278" s="110"/>
      <c r="CP278" s="110"/>
      <c r="CQ278" s="110"/>
      <c r="CR278" s="110"/>
      <c r="CS278" s="110"/>
      <c r="CT278" s="110"/>
      <c r="CU278" s="110"/>
      <c r="CV278" s="110"/>
      <c r="CW278" s="110"/>
      <c r="CX278" s="110"/>
      <c r="CY278" s="110"/>
      <c r="CZ278" s="110"/>
      <c r="DA278" s="110"/>
      <c r="DB278" s="110"/>
      <c r="DC278" s="110"/>
      <c r="DD278" s="110"/>
      <c r="DE278" s="110"/>
      <c r="DF278" s="110"/>
      <c r="DG278" s="110"/>
      <c r="DH278" s="110"/>
      <c r="DI278" s="110"/>
      <c r="DJ278" s="110"/>
      <c r="DK278" s="110"/>
      <c r="DL278" s="110"/>
      <c r="DM278" s="110"/>
      <c r="DN278" s="110"/>
      <c r="DO278" s="110"/>
      <c r="DP278" s="110"/>
      <c r="DQ278" s="110"/>
      <c r="DR278" s="110"/>
      <c r="DS278" s="110"/>
      <c r="DT278" s="110"/>
      <c r="DU278" s="110"/>
      <c r="DV278" s="110"/>
      <c r="DW278" s="110"/>
      <c r="DX278" s="110"/>
      <c r="DY278" s="110"/>
      <c r="DZ278" s="110"/>
    </row>
    <row r="279" spans="17:130" s="146" customFormat="1">
      <c r="Q279" s="333"/>
      <c r="R279" s="325"/>
      <c r="S279" s="325"/>
      <c r="T279" s="325"/>
      <c r="U279" s="325"/>
      <c r="V279" s="325"/>
      <c r="W279" s="325"/>
      <c r="X279" s="325"/>
      <c r="Y279" s="325"/>
      <c r="Z279" s="325"/>
      <c r="AA279" s="325"/>
      <c r="AB279" s="325"/>
      <c r="AC279" s="325"/>
      <c r="AD279" s="325"/>
      <c r="AE279" s="325"/>
      <c r="AF279" s="309"/>
      <c r="AG279" s="309"/>
      <c r="AH279" s="301"/>
      <c r="AI279" s="301"/>
      <c r="AJ279" s="301"/>
      <c r="AK279" s="301"/>
      <c r="AL279" s="301"/>
      <c r="AM279" s="301"/>
      <c r="AN279" s="301"/>
      <c r="AO279" s="301"/>
      <c r="AP279" s="301"/>
      <c r="AQ279" s="301"/>
      <c r="AR279" s="301"/>
      <c r="AS279" s="301"/>
      <c r="AT279" s="301"/>
      <c r="AU279" s="301"/>
      <c r="AV279" s="301"/>
      <c r="AW279" s="301"/>
      <c r="AX279" s="301"/>
      <c r="AY279" s="301"/>
      <c r="AZ279" s="301"/>
      <c r="BA279" s="301"/>
      <c r="BB279" s="301"/>
      <c r="BC279" s="301"/>
      <c r="BD279" s="301"/>
      <c r="BE279" s="301"/>
      <c r="BF279" s="301"/>
      <c r="BG279" s="301"/>
      <c r="BH279" s="301"/>
      <c r="BI279" s="301"/>
      <c r="BJ279" s="110"/>
      <c r="BK279" s="110"/>
      <c r="BL279" s="110"/>
      <c r="BM279" s="110"/>
      <c r="BN279" s="110"/>
      <c r="BO279" s="110"/>
      <c r="BP279" s="110"/>
      <c r="BQ279" s="110"/>
      <c r="BR279" s="110"/>
      <c r="BS279" s="110"/>
      <c r="BT279" s="110"/>
      <c r="BU279" s="110"/>
      <c r="BV279" s="110"/>
      <c r="BW279" s="110"/>
      <c r="BX279" s="110"/>
      <c r="BY279" s="110"/>
      <c r="BZ279" s="110"/>
      <c r="CA279" s="110"/>
      <c r="CB279" s="110"/>
      <c r="CC279" s="110"/>
      <c r="CD279" s="110"/>
      <c r="CE279" s="110"/>
      <c r="CF279" s="110"/>
      <c r="CG279" s="110"/>
      <c r="CH279" s="110"/>
      <c r="CI279" s="110"/>
      <c r="CJ279" s="110"/>
      <c r="CK279" s="110"/>
      <c r="CL279" s="110"/>
      <c r="CM279" s="110"/>
      <c r="CN279" s="110"/>
      <c r="CO279" s="110"/>
      <c r="CP279" s="110"/>
      <c r="CQ279" s="110"/>
      <c r="CR279" s="110"/>
      <c r="CS279" s="110"/>
      <c r="CT279" s="110"/>
      <c r="CU279" s="110"/>
      <c r="CV279" s="110"/>
      <c r="CW279" s="110"/>
      <c r="CX279" s="110"/>
      <c r="CY279" s="110"/>
      <c r="CZ279" s="110"/>
      <c r="DA279" s="110"/>
      <c r="DB279" s="110"/>
      <c r="DC279" s="110"/>
      <c r="DD279" s="110"/>
      <c r="DE279" s="110"/>
      <c r="DF279" s="110"/>
      <c r="DG279" s="110"/>
      <c r="DH279" s="110"/>
      <c r="DI279" s="110"/>
      <c r="DJ279" s="110"/>
      <c r="DK279" s="110"/>
      <c r="DL279" s="110"/>
      <c r="DM279" s="110"/>
      <c r="DN279" s="110"/>
      <c r="DO279" s="110"/>
      <c r="DP279" s="110"/>
      <c r="DQ279" s="110"/>
      <c r="DR279" s="110"/>
      <c r="DS279" s="110"/>
      <c r="DT279" s="110"/>
      <c r="DU279" s="110"/>
      <c r="DV279" s="110"/>
      <c r="DW279" s="110"/>
      <c r="DX279" s="110"/>
      <c r="DY279" s="110"/>
      <c r="DZ279" s="110"/>
    </row>
    <row r="280" spans="17:130" s="146" customFormat="1">
      <c r="Q280" s="333"/>
      <c r="R280" s="325"/>
      <c r="S280" s="325"/>
      <c r="T280" s="325"/>
      <c r="U280" s="325"/>
      <c r="V280" s="325"/>
      <c r="W280" s="325"/>
      <c r="X280" s="325"/>
      <c r="Y280" s="325"/>
      <c r="Z280" s="325"/>
      <c r="AA280" s="325"/>
      <c r="AB280" s="325"/>
      <c r="AC280" s="325"/>
      <c r="AD280" s="325"/>
      <c r="AE280" s="325"/>
      <c r="AF280" s="309"/>
      <c r="AG280" s="309"/>
      <c r="AH280" s="301"/>
      <c r="AI280" s="301"/>
      <c r="AJ280" s="301"/>
      <c r="AK280" s="301"/>
      <c r="AL280" s="301"/>
      <c r="AM280" s="301"/>
      <c r="AN280" s="301"/>
      <c r="AO280" s="301"/>
      <c r="AP280" s="301"/>
      <c r="AQ280" s="301"/>
      <c r="AR280" s="301"/>
      <c r="AS280" s="301"/>
      <c r="AT280" s="301"/>
      <c r="AU280" s="301"/>
      <c r="AV280" s="301"/>
      <c r="AW280" s="301"/>
      <c r="AX280" s="301"/>
      <c r="AY280" s="301"/>
      <c r="AZ280" s="301"/>
      <c r="BA280" s="301"/>
      <c r="BB280" s="301"/>
      <c r="BC280" s="301"/>
      <c r="BD280" s="301"/>
      <c r="BE280" s="301"/>
      <c r="BF280" s="301"/>
      <c r="BG280" s="301"/>
      <c r="BH280" s="301"/>
      <c r="BI280" s="301"/>
      <c r="BJ280" s="110"/>
      <c r="BK280" s="110"/>
      <c r="BL280" s="110"/>
      <c r="BM280" s="110"/>
      <c r="BN280" s="110"/>
      <c r="BO280" s="110"/>
      <c r="BP280" s="110"/>
      <c r="BQ280" s="110"/>
      <c r="BR280" s="110"/>
      <c r="BS280" s="110"/>
      <c r="BT280" s="110"/>
      <c r="BU280" s="110"/>
      <c r="BV280" s="110"/>
      <c r="BW280" s="110"/>
      <c r="BX280" s="110"/>
      <c r="BY280" s="110"/>
      <c r="BZ280" s="110"/>
      <c r="CA280" s="110"/>
      <c r="CB280" s="110"/>
      <c r="CC280" s="110"/>
      <c r="CD280" s="110"/>
      <c r="CE280" s="110"/>
      <c r="CF280" s="110"/>
      <c r="CG280" s="110"/>
      <c r="CH280" s="110"/>
      <c r="CI280" s="110"/>
      <c r="CJ280" s="110"/>
      <c r="CK280" s="110"/>
      <c r="CL280" s="110"/>
      <c r="CM280" s="110"/>
      <c r="CN280" s="110"/>
      <c r="CO280" s="110"/>
      <c r="CP280" s="110"/>
      <c r="CQ280" s="110"/>
      <c r="CR280" s="110"/>
      <c r="CS280" s="110"/>
      <c r="CT280" s="110"/>
      <c r="CU280" s="110"/>
      <c r="CV280" s="110"/>
      <c r="CW280" s="110"/>
      <c r="CX280" s="110"/>
      <c r="CY280" s="110"/>
      <c r="CZ280" s="110"/>
      <c r="DA280" s="110"/>
      <c r="DB280" s="110"/>
      <c r="DC280" s="110"/>
      <c r="DD280" s="110"/>
      <c r="DE280" s="110"/>
      <c r="DF280" s="110"/>
      <c r="DG280" s="110"/>
      <c r="DH280" s="110"/>
      <c r="DI280" s="110"/>
      <c r="DJ280" s="110"/>
      <c r="DK280" s="110"/>
      <c r="DL280" s="110"/>
      <c r="DM280" s="110"/>
      <c r="DN280" s="110"/>
      <c r="DO280" s="110"/>
      <c r="DP280" s="110"/>
      <c r="DQ280" s="110"/>
      <c r="DR280" s="110"/>
      <c r="DS280" s="110"/>
      <c r="DT280" s="110"/>
      <c r="DU280" s="110"/>
      <c r="DV280" s="110"/>
      <c r="DW280" s="110"/>
      <c r="DX280" s="110"/>
      <c r="DY280" s="110"/>
      <c r="DZ280" s="110"/>
    </row>
    <row r="281" spans="17:130" s="146" customFormat="1">
      <c r="Q281" s="333"/>
      <c r="R281" s="325"/>
      <c r="S281" s="325"/>
      <c r="T281" s="325"/>
      <c r="U281" s="325"/>
      <c r="V281" s="325"/>
      <c r="W281" s="325"/>
      <c r="X281" s="325"/>
      <c r="Y281" s="325"/>
      <c r="Z281" s="325"/>
      <c r="AA281" s="325"/>
      <c r="AB281" s="325"/>
      <c r="AC281" s="325"/>
      <c r="AD281" s="325"/>
      <c r="AE281" s="325"/>
      <c r="AF281" s="309"/>
      <c r="AG281" s="309"/>
      <c r="AH281" s="301"/>
      <c r="AI281" s="301"/>
      <c r="AJ281" s="301"/>
      <c r="AK281" s="301"/>
      <c r="AL281" s="301"/>
      <c r="AM281" s="301"/>
      <c r="AN281" s="301"/>
      <c r="AO281" s="301"/>
      <c r="AP281" s="301"/>
      <c r="AQ281" s="301"/>
      <c r="AR281" s="301"/>
      <c r="AS281" s="301"/>
      <c r="AT281" s="301"/>
      <c r="AU281" s="301"/>
      <c r="AV281" s="301"/>
      <c r="AW281" s="301"/>
      <c r="AX281" s="301"/>
      <c r="AY281" s="301"/>
      <c r="AZ281" s="301"/>
      <c r="BA281" s="301"/>
      <c r="BB281" s="301"/>
      <c r="BC281" s="301"/>
      <c r="BD281" s="301"/>
      <c r="BE281" s="301"/>
      <c r="BF281" s="301"/>
      <c r="BG281" s="301"/>
      <c r="BH281" s="301"/>
      <c r="BI281" s="301"/>
      <c r="BJ281" s="110"/>
      <c r="BK281" s="110"/>
      <c r="BL281" s="110"/>
      <c r="BM281" s="110"/>
      <c r="BN281" s="110"/>
      <c r="BO281" s="110"/>
      <c r="BP281" s="110"/>
      <c r="BQ281" s="110"/>
      <c r="BR281" s="110"/>
      <c r="BS281" s="110"/>
      <c r="BT281" s="110"/>
      <c r="BU281" s="110"/>
      <c r="BV281" s="110"/>
      <c r="BW281" s="110"/>
      <c r="BX281" s="110"/>
      <c r="BY281" s="110"/>
      <c r="BZ281" s="110"/>
      <c r="CA281" s="110"/>
      <c r="CB281" s="110"/>
      <c r="CC281" s="110"/>
      <c r="CD281" s="110"/>
      <c r="CE281" s="110"/>
      <c r="CF281" s="110"/>
      <c r="CG281" s="110"/>
      <c r="CH281" s="110"/>
      <c r="CI281" s="110"/>
      <c r="CJ281" s="110"/>
      <c r="CK281" s="110"/>
      <c r="CL281" s="110"/>
      <c r="CM281" s="110"/>
      <c r="CN281" s="110"/>
      <c r="CO281" s="110"/>
      <c r="CP281" s="110"/>
      <c r="CQ281" s="110"/>
      <c r="CR281" s="110"/>
      <c r="CS281" s="110"/>
      <c r="CT281" s="110"/>
      <c r="CU281" s="110"/>
      <c r="CV281" s="110"/>
      <c r="CW281" s="110"/>
      <c r="CX281" s="110"/>
      <c r="CY281" s="110"/>
      <c r="CZ281" s="110"/>
      <c r="DA281" s="110"/>
      <c r="DB281" s="110"/>
      <c r="DC281" s="110"/>
      <c r="DD281" s="110"/>
      <c r="DE281" s="110"/>
      <c r="DF281" s="110"/>
      <c r="DG281" s="110"/>
      <c r="DH281" s="110"/>
      <c r="DI281" s="110"/>
      <c r="DJ281" s="110"/>
      <c r="DK281" s="110"/>
      <c r="DL281" s="110"/>
      <c r="DM281" s="110"/>
      <c r="DN281" s="110"/>
      <c r="DO281" s="110"/>
      <c r="DP281" s="110"/>
      <c r="DQ281" s="110"/>
      <c r="DR281" s="110"/>
      <c r="DS281" s="110"/>
      <c r="DT281" s="110"/>
      <c r="DU281" s="110"/>
      <c r="DV281" s="110"/>
      <c r="DW281" s="110"/>
      <c r="DX281" s="110"/>
      <c r="DY281" s="110"/>
      <c r="DZ281" s="110"/>
    </row>
    <row r="282" spans="17:130" s="146" customFormat="1">
      <c r="Q282" s="333"/>
      <c r="R282" s="325"/>
      <c r="S282" s="325"/>
      <c r="T282" s="325"/>
      <c r="U282" s="325"/>
      <c r="V282" s="325"/>
      <c r="W282" s="325"/>
      <c r="X282" s="325"/>
      <c r="Y282" s="325"/>
      <c r="Z282" s="325"/>
      <c r="AA282" s="325"/>
      <c r="AB282" s="325"/>
      <c r="AC282" s="325"/>
      <c r="AD282" s="325"/>
      <c r="AE282" s="325"/>
      <c r="AF282" s="309"/>
      <c r="AG282" s="309"/>
      <c r="AH282" s="301"/>
      <c r="AI282" s="301"/>
      <c r="AJ282" s="301"/>
      <c r="AK282" s="301"/>
      <c r="AL282" s="301"/>
      <c r="AM282" s="301"/>
      <c r="AN282" s="301"/>
      <c r="AO282" s="301"/>
      <c r="AP282" s="301"/>
      <c r="AQ282" s="301"/>
      <c r="AR282" s="301"/>
      <c r="AS282" s="301"/>
      <c r="AT282" s="301"/>
      <c r="AU282" s="301"/>
      <c r="AV282" s="301"/>
      <c r="AW282" s="301"/>
      <c r="AX282" s="301"/>
      <c r="AY282" s="301"/>
      <c r="AZ282" s="301"/>
      <c r="BA282" s="301"/>
      <c r="BB282" s="301"/>
      <c r="BC282" s="301"/>
      <c r="BD282" s="301"/>
      <c r="BE282" s="301"/>
      <c r="BF282" s="301"/>
      <c r="BG282" s="301"/>
      <c r="BH282" s="301"/>
      <c r="BI282" s="301"/>
      <c r="BJ282" s="110"/>
      <c r="BK282" s="110"/>
      <c r="BL282" s="110"/>
      <c r="BM282" s="110"/>
      <c r="BN282" s="110"/>
      <c r="BO282" s="110"/>
      <c r="BP282" s="110"/>
      <c r="BQ282" s="110"/>
      <c r="BR282" s="110"/>
      <c r="BS282" s="110"/>
      <c r="BT282" s="110"/>
      <c r="BU282" s="110"/>
      <c r="BV282" s="110"/>
      <c r="BW282" s="110"/>
      <c r="BX282" s="110"/>
      <c r="BY282" s="110"/>
      <c r="BZ282" s="110"/>
      <c r="CA282" s="110"/>
      <c r="CB282" s="110"/>
      <c r="CC282" s="110"/>
      <c r="CD282" s="110"/>
      <c r="CE282" s="110"/>
      <c r="CF282" s="110"/>
      <c r="CG282" s="110"/>
      <c r="CH282" s="110"/>
      <c r="CI282" s="110"/>
      <c r="CJ282" s="110"/>
      <c r="CK282" s="110"/>
      <c r="CL282" s="110"/>
      <c r="CM282" s="110"/>
      <c r="CN282" s="110"/>
      <c r="CO282" s="110"/>
      <c r="CP282" s="110"/>
      <c r="CQ282" s="110"/>
      <c r="CR282" s="110"/>
      <c r="CS282" s="110"/>
      <c r="CT282" s="110"/>
      <c r="CU282" s="110"/>
      <c r="CV282" s="110"/>
      <c r="CW282" s="110"/>
      <c r="CX282" s="110"/>
      <c r="CY282" s="110"/>
      <c r="CZ282" s="110"/>
      <c r="DA282" s="110"/>
      <c r="DB282" s="110"/>
      <c r="DC282" s="110"/>
      <c r="DD282" s="110"/>
      <c r="DE282" s="110"/>
      <c r="DF282" s="110"/>
      <c r="DG282" s="110"/>
      <c r="DH282" s="110"/>
      <c r="DI282" s="110"/>
      <c r="DJ282" s="110"/>
      <c r="DK282" s="110"/>
      <c r="DL282" s="110"/>
      <c r="DM282" s="110"/>
      <c r="DN282" s="110"/>
      <c r="DO282" s="110"/>
      <c r="DP282" s="110"/>
      <c r="DQ282" s="110"/>
      <c r="DR282" s="110"/>
      <c r="DS282" s="110"/>
      <c r="DT282" s="110"/>
      <c r="DU282" s="110"/>
      <c r="DV282" s="110"/>
      <c r="DW282" s="110"/>
      <c r="DX282" s="110"/>
      <c r="DY282" s="110"/>
      <c r="DZ282" s="110"/>
    </row>
    <row r="283" spans="17:130" s="146" customFormat="1">
      <c r="Q283" s="333"/>
      <c r="R283" s="325"/>
      <c r="S283" s="325"/>
      <c r="T283" s="325"/>
      <c r="U283" s="325"/>
      <c r="V283" s="325"/>
      <c r="W283" s="325"/>
      <c r="X283" s="325"/>
      <c r="Y283" s="325"/>
      <c r="Z283" s="325"/>
      <c r="AA283" s="325"/>
      <c r="AB283" s="325"/>
      <c r="AC283" s="325"/>
      <c r="AD283" s="325"/>
      <c r="AE283" s="325"/>
      <c r="AF283" s="309"/>
      <c r="AG283" s="309"/>
      <c r="AH283" s="301"/>
      <c r="AI283" s="301"/>
      <c r="AJ283" s="301"/>
      <c r="AK283" s="301"/>
      <c r="AL283" s="301"/>
      <c r="AM283" s="301"/>
      <c r="AN283" s="301"/>
      <c r="AO283" s="301"/>
      <c r="AP283" s="301"/>
      <c r="AQ283" s="301"/>
      <c r="AR283" s="301"/>
      <c r="AS283" s="301"/>
      <c r="AT283" s="301"/>
      <c r="AU283" s="301"/>
      <c r="AV283" s="301"/>
      <c r="AW283" s="301"/>
      <c r="AX283" s="301"/>
      <c r="AY283" s="301"/>
      <c r="AZ283" s="301"/>
      <c r="BA283" s="301"/>
      <c r="BB283" s="301"/>
      <c r="BC283" s="301"/>
      <c r="BD283" s="301"/>
      <c r="BE283" s="301"/>
      <c r="BF283" s="301"/>
      <c r="BG283" s="301"/>
      <c r="BH283" s="301"/>
      <c r="BI283" s="301"/>
      <c r="BJ283" s="110"/>
      <c r="BK283" s="110"/>
      <c r="BL283" s="110"/>
      <c r="BM283" s="110"/>
      <c r="BN283" s="110"/>
      <c r="BO283" s="110"/>
      <c r="BP283" s="110"/>
      <c r="BQ283" s="110"/>
      <c r="BR283" s="110"/>
      <c r="BS283" s="110"/>
      <c r="BT283" s="110"/>
      <c r="BU283" s="110"/>
      <c r="BV283" s="110"/>
      <c r="BW283" s="110"/>
      <c r="BX283" s="110"/>
      <c r="BY283" s="110"/>
      <c r="BZ283" s="110"/>
      <c r="CA283" s="110"/>
      <c r="CB283" s="110"/>
      <c r="CC283" s="110"/>
      <c r="CD283" s="110"/>
      <c r="CE283" s="110"/>
      <c r="CF283" s="110"/>
      <c r="CG283" s="110"/>
      <c r="CH283" s="110"/>
      <c r="CI283" s="110"/>
      <c r="CJ283" s="110"/>
      <c r="CK283" s="110"/>
      <c r="CL283" s="110"/>
      <c r="CM283" s="110"/>
      <c r="CN283" s="110"/>
      <c r="CO283" s="110"/>
      <c r="CP283" s="110"/>
      <c r="CQ283" s="110"/>
      <c r="CR283" s="110"/>
      <c r="CS283" s="110"/>
      <c r="CT283" s="110"/>
      <c r="CU283" s="110"/>
      <c r="CV283" s="110"/>
      <c r="CW283" s="110"/>
      <c r="CX283" s="110"/>
      <c r="CY283" s="110"/>
      <c r="CZ283" s="110"/>
      <c r="DA283" s="110"/>
      <c r="DB283" s="110"/>
      <c r="DC283" s="110"/>
      <c r="DD283" s="110"/>
      <c r="DE283" s="110"/>
      <c r="DF283" s="110"/>
      <c r="DG283" s="110"/>
      <c r="DH283" s="110"/>
      <c r="DI283" s="110"/>
      <c r="DJ283" s="110"/>
      <c r="DK283" s="110"/>
      <c r="DL283" s="110"/>
      <c r="DM283" s="110"/>
      <c r="DN283" s="110"/>
      <c r="DO283" s="110"/>
      <c r="DP283" s="110"/>
      <c r="DQ283" s="110"/>
      <c r="DR283" s="110"/>
      <c r="DS283" s="110"/>
      <c r="DT283" s="110"/>
      <c r="DU283" s="110"/>
      <c r="DV283" s="110"/>
      <c r="DW283" s="110"/>
      <c r="DX283" s="110"/>
      <c r="DY283" s="110"/>
      <c r="DZ283" s="110"/>
    </row>
    <row r="284" spans="17:130" s="146" customFormat="1">
      <c r="Q284" s="333"/>
      <c r="R284" s="325"/>
      <c r="S284" s="325"/>
      <c r="T284" s="325"/>
      <c r="U284" s="325"/>
      <c r="V284" s="325"/>
      <c r="W284" s="325"/>
      <c r="X284" s="325"/>
      <c r="Y284" s="325"/>
      <c r="Z284" s="325"/>
      <c r="AA284" s="325"/>
      <c r="AB284" s="325"/>
      <c r="AC284" s="325"/>
      <c r="AD284" s="325"/>
      <c r="AE284" s="325"/>
      <c r="AF284" s="309"/>
      <c r="AG284" s="309"/>
      <c r="AH284" s="301"/>
      <c r="AI284" s="301"/>
      <c r="AJ284" s="301"/>
      <c r="AK284" s="301"/>
      <c r="AL284" s="301"/>
      <c r="AM284" s="301"/>
      <c r="AN284" s="301"/>
      <c r="AO284" s="301"/>
      <c r="AP284" s="301"/>
      <c r="AQ284" s="301"/>
      <c r="AR284" s="301"/>
      <c r="AS284" s="301"/>
      <c r="AT284" s="301"/>
      <c r="AU284" s="301"/>
      <c r="AV284" s="301"/>
      <c r="AW284" s="301"/>
      <c r="AX284" s="301"/>
      <c r="AY284" s="301"/>
      <c r="AZ284" s="301"/>
      <c r="BA284" s="301"/>
      <c r="BB284" s="301"/>
      <c r="BC284" s="301"/>
      <c r="BD284" s="301"/>
      <c r="BE284" s="301"/>
      <c r="BF284" s="301"/>
      <c r="BG284" s="301"/>
      <c r="BH284" s="301"/>
      <c r="BI284" s="301"/>
      <c r="BJ284" s="110"/>
      <c r="BK284" s="110"/>
      <c r="BL284" s="110"/>
      <c r="BM284" s="110"/>
      <c r="BN284" s="110"/>
      <c r="BO284" s="110"/>
      <c r="BP284" s="110"/>
      <c r="BQ284" s="110"/>
      <c r="BR284" s="110"/>
      <c r="BS284" s="110"/>
      <c r="BT284" s="110"/>
      <c r="BU284" s="110"/>
      <c r="BV284" s="110"/>
      <c r="BW284" s="110"/>
      <c r="BX284" s="110"/>
      <c r="BY284" s="110"/>
      <c r="BZ284" s="110"/>
      <c r="CA284" s="110"/>
      <c r="CB284" s="110"/>
      <c r="CC284" s="110"/>
      <c r="CD284" s="110"/>
      <c r="CE284" s="110"/>
      <c r="CF284" s="110"/>
      <c r="CG284" s="110"/>
      <c r="CH284" s="110"/>
      <c r="CI284" s="110"/>
      <c r="CJ284" s="110"/>
      <c r="CK284" s="110"/>
      <c r="CL284" s="110"/>
      <c r="CM284" s="110"/>
      <c r="CN284" s="110"/>
      <c r="CO284" s="110"/>
      <c r="CP284" s="110"/>
      <c r="CQ284" s="110"/>
      <c r="CR284" s="110"/>
      <c r="CS284" s="110"/>
      <c r="CT284" s="110"/>
      <c r="CU284" s="110"/>
      <c r="CV284" s="110"/>
      <c r="CW284" s="110"/>
      <c r="CX284" s="110"/>
      <c r="CY284" s="110"/>
      <c r="CZ284" s="110"/>
      <c r="DA284" s="110"/>
      <c r="DB284" s="110"/>
      <c r="DC284" s="110"/>
      <c r="DD284" s="110"/>
      <c r="DE284" s="110"/>
      <c r="DF284" s="110"/>
      <c r="DG284" s="110"/>
      <c r="DH284" s="110"/>
      <c r="DI284" s="110"/>
      <c r="DJ284" s="110"/>
      <c r="DK284" s="110"/>
      <c r="DL284" s="110"/>
      <c r="DM284" s="110"/>
      <c r="DN284" s="110"/>
      <c r="DO284" s="110"/>
      <c r="DP284" s="110"/>
      <c r="DQ284" s="110"/>
      <c r="DR284" s="110"/>
      <c r="DS284" s="110"/>
      <c r="DT284" s="110"/>
      <c r="DU284" s="110"/>
      <c r="DV284" s="110"/>
      <c r="DW284" s="110"/>
      <c r="DX284" s="110"/>
      <c r="DY284" s="110"/>
      <c r="DZ284" s="110"/>
    </row>
    <row r="285" spans="17:130" s="146" customFormat="1">
      <c r="Q285" s="333"/>
      <c r="R285" s="325"/>
      <c r="S285" s="325"/>
      <c r="T285" s="325"/>
      <c r="U285" s="325"/>
      <c r="V285" s="325"/>
      <c r="W285" s="325"/>
      <c r="X285" s="325"/>
      <c r="Y285" s="325"/>
      <c r="Z285" s="325"/>
      <c r="AA285" s="325"/>
      <c r="AB285" s="325"/>
      <c r="AC285" s="325"/>
      <c r="AD285" s="325"/>
      <c r="AE285" s="325"/>
      <c r="AF285" s="309"/>
      <c r="AG285" s="309"/>
      <c r="AH285" s="301"/>
      <c r="AI285" s="301"/>
      <c r="AJ285" s="301"/>
      <c r="AK285" s="301"/>
      <c r="AL285" s="301"/>
      <c r="AM285" s="301"/>
      <c r="AN285" s="301"/>
      <c r="AO285" s="301"/>
      <c r="AP285" s="301"/>
      <c r="AQ285" s="301"/>
      <c r="AR285" s="301"/>
      <c r="AS285" s="301"/>
      <c r="AT285" s="301"/>
      <c r="AU285" s="301"/>
      <c r="AV285" s="301"/>
      <c r="AW285" s="301"/>
      <c r="AX285" s="301"/>
      <c r="AY285" s="301"/>
      <c r="AZ285" s="301"/>
      <c r="BA285" s="301"/>
      <c r="BB285" s="301"/>
      <c r="BC285" s="301"/>
      <c r="BD285" s="301"/>
      <c r="BE285" s="301"/>
      <c r="BF285" s="301"/>
      <c r="BG285" s="301"/>
      <c r="BH285" s="301"/>
      <c r="BI285" s="301"/>
      <c r="BJ285" s="110"/>
      <c r="BK285" s="110"/>
      <c r="BL285" s="110"/>
      <c r="BM285" s="110"/>
      <c r="BN285" s="110"/>
      <c r="BO285" s="110"/>
      <c r="BP285" s="110"/>
      <c r="BQ285" s="110"/>
      <c r="BR285" s="110"/>
      <c r="BS285" s="110"/>
      <c r="BT285" s="110"/>
      <c r="BU285" s="110"/>
      <c r="BV285" s="110"/>
      <c r="BW285" s="110"/>
      <c r="BX285" s="110"/>
      <c r="BY285" s="110"/>
      <c r="BZ285" s="110"/>
      <c r="CA285" s="110"/>
      <c r="CB285" s="110"/>
      <c r="CC285" s="110"/>
      <c r="CD285" s="110"/>
      <c r="CE285" s="110"/>
      <c r="CF285" s="110"/>
      <c r="CG285" s="110"/>
      <c r="CH285" s="110"/>
      <c r="CI285" s="110"/>
      <c r="CJ285" s="110"/>
      <c r="CK285" s="110"/>
      <c r="CL285" s="110"/>
      <c r="CM285" s="110"/>
      <c r="CN285" s="110"/>
      <c r="CO285" s="110"/>
      <c r="CP285" s="110"/>
      <c r="CQ285" s="110"/>
      <c r="CR285" s="110"/>
      <c r="CS285" s="110"/>
      <c r="CT285" s="110"/>
      <c r="CU285" s="110"/>
      <c r="CV285" s="110"/>
      <c r="CW285" s="110"/>
      <c r="CX285" s="110"/>
      <c r="CY285" s="110"/>
      <c r="CZ285" s="110"/>
      <c r="DA285" s="110"/>
      <c r="DB285" s="110"/>
      <c r="DC285" s="110"/>
      <c r="DD285" s="110"/>
      <c r="DE285" s="110"/>
      <c r="DF285" s="110"/>
      <c r="DG285" s="110"/>
      <c r="DH285" s="110"/>
      <c r="DI285" s="110"/>
      <c r="DJ285" s="110"/>
      <c r="DK285" s="110"/>
      <c r="DL285" s="110"/>
      <c r="DM285" s="110"/>
      <c r="DN285" s="110"/>
      <c r="DO285" s="110"/>
      <c r="DP285" s="110"/>
      <c r="DQ285" s="110"/>
      <c r="DR285" s="110"/>
      <c r="DS285" s="110"/>
      <c r="DT285" s="110"/>
      <c r="DU285" s="110"/>
      <c r="DV285" s="110"/>
      <c r="DW285" s="110"/>
      <c r="DX285" s="110"/>
      <c r="DY285" s="110"/>
      <c r="DZ285" s="110"/>
    </row>
    <row r="286" spans="17:130" s="146" customFormat="1">
      <c r="Q286" s="333"/>
      <c r="R286" s="325"/>
      <c r="S286" s="325"/>
      <c r="T286" s="325"/>
      <c r="U286" s="325"/>
      <c r="V286" s="325"/>
      <c r="W286" s="325"/>
      <c r="X286" s="325"/>
      <c r="Y286" s="325"/>
      <c r="Z286" s="325"/>
      <c r="AA286" s="325"/>
      <c r="AB286" s="325"/>
      <c r="AC286" s="325"/>
      <c r="AD286" s="325"/>
      <c r="AE286" s="325"/>
      <c r="AF286" s="309"/>
      <c r="AG286" s="309"/>
      <c r="AH286" s="301"/>
      <c r="AI286" s="301"/>
      <c r="AJ286" s="301"/>
      <c r="AK286" s="301"/>
      <c r="AL286" s="301"/>
      <c r="AM286" s="301"/>
      <c r="AN286" s="301"/>
      <c r="AO286" s="301"/>
      <c r="AP286" s="301"/>
      <c r="AQ286" s="301"/>
      <c r="AR286" s="301"/>
      <c r="AS286" s="301"/>
      <c r="AT286" s="301"/>
      <c r="AU286" s="301"/>
      <c r="AV286" s="301"/>
      <c r="AW286" s="301"/>
      <c r="AX286" s="301"/>
      <c r="AY286" s="301"/>
      <c r="AZ286" s="301"/>
      <c r="BA286" s="301"/>
      <c r="BB286" s="301"/>
      <c r="BC286" s="301"/>
      <c r="BD286" s="301"/>
      <c r="BE286" s="301"/>
      <c r="BF286" s="301"/>
      <c r="BG286" s="301"/>
      <c r="BH286" s="301"/>
      <c r="BI286" s="301"/>
      <c r="BJ286" s="110"/>
      <c r="BK286" s="110"/>
      <c r="BL286" s="110"/>
      <c r="BM286" s="110"/>
      <c r="BN286" s="110"/>
      <c r="BO286" s="110"/>
      <c r="BP286" s="110"/>
      <c r="BQ286" s="110"/>
      <c r="BR286" s="110"/>
      <c r="BS286" s="110"/>
      <c r="BT286" s="110"/>
      <c r="BU286" s="110"/>
      <c r="BV286" s="110"/>
      <c r="BW286" s="110"/>
      <c r="BX286" s="110"/>
      <c r="BY286" s="110"/>
      <c r="BZ286" s="110"/>
      <c r="CA286" s="110"/>
      <c r="CB286" s="110"/>
      <c r="CC286" s="110"/>
      <c r="CD286" s="110"/>
      <c r="CE286" s="110"/>
      <c r="CF286" s="110"/>
      <c r="CG286" s="110"/>
      <c r="CH286" s="110"/>
      <c r="CI286" s="110"/>
      <c r="CJ286" s="110"/>
      <c r="CK286" s="110"/>
      <c r="CL286" s="110"/>
      <c r="CM286" s="110"/>
      <c r="CN286" s="110"/>
      <c r="CO286" s="110"/>
      <c r="CP286" s="110"/>
      <c r="CQ286" s="110"/>
      <c r="CR286" s="110"/>
      <c r="CS286" s="110"/>
      <c r="CT286" s="110"/>
      <c r="CU286" s="110"/>
      <c r="CV286" s="110"/>
      <c r="CW286" s="110"/>
      <c r="CX286" s="110"/>
      <c r="CY286" s="110"/>
      <c r="CZ286" s="110"/>
      <c r="DA286" s="110"/>
      <c r="DB286" s="110"/>
      <c r="DC286" s="110"/>
      <c r="DD286" s="110"/>
      <c r="DE286" s="110"/>
      <c r="DF286" s="110"/>
      <c r="DG286" s="110"/>
      <c r="DH286" s="110"/>
      <c r="DI286" s="110"/>
      <c r="DJ286" s="110"/>
      <c r="DK286" s="110"/>
      <c r="DL286" s="110"/>
      <c r="DM286" s="110"/>
      <c r="DN286" s="110"/>
      <c r="DO286" s="110"/>
      <c r="DP286" s="110"/>
      <c r="DQ286" s="110"/>
      <c r="DR286" s="110"/>
      <c r="DS286" s="110"/>
      <c r="DT286" s="110"/>
      <c r="DU286" s="110"/>
      <c r="DV286" s="110"/>
      <c r="DW286" s="110"/>
      <c r="DX286" s="110"/>
      <c r="DY286" s="110"/>
      <c r="DZ286" s="110"/>
    </row>
    <row r="287" spans="17:130" s="146" customFormat="1">
      <c r="Q287" s="333"/>
      <c r="R287" s="325"/>
      <c r="S287" s="325"/>
      <c r="T287" s="325"/>
      <c r="U287" s="325"/>
      <c r="V287" s="325"/>
      <c r="W287" s="325"/>
      <c r="X287" s="325"/>
      <c r="Y287" s="325"/>
      <c r="Z287" s="325"/>
      <c r="AA287" s="325"/>
      <c r="AB287" s="325"/>
      <c r="AC287" s="325"/>
      <c r="AD287" s="325"/>
      <c r="AE287" s="325"/>
      <c r="AF287" s="309"/>
      <c r="AG287" s="309"/>
      <c r="AH287" s="301"/>
      <c r="AI287" s="301"/>
      <c r="AJ287" s="301"/>
      <c r="AK287" s="301"/>
      <c r="AL287" s="301"/>
      <c r="AM287" s="301"/>
      <c r="AN287" s="301"/>
      <c r="AO287" s="301"/>
      <c r="AP287" s="301"/>
      <c r="AQ287" s="301"/>
      <c r="AR287" s="301"/>
      <c r="AS287" s="301"/>
      <c r="AT287" s="301"/>
      <c r="AU287" s="301"/>
      <c r="AV287" s="301"/>
      <c r="AW287" s="301"/>
      <c r="AX287" s="301"/>
      <c r="AY287" s="301"/>
      <c r="AZ287" s="301"/>
      <c r="BA287" s="301"/>
      <c r="BB287" s="301"/>
      <c r="BC287" s="301"/>
      <c r="BD287" s="301"/>
      <c r="BE287" s="301"/>
      <c r="BF287" s="301"/>
      <c r="BG287" s="301"/>
      <c r="BH287" s="301"/>
      <c r="BI287" s="301"/>
      <c r="BJ287" s="110"/>
      <c r="BK287" s="110"/>
      <c r="BL287" s="110"/>
      <c r="BM287" s="110"/>
      <c r="BN287" s="110"/>
      <c r="BO287" s="110"/>
      <c r="BP287" s="110"/>
      <c r="BQ287" s="110"/>
      <c r="BR287" s="110"/>
      <c r="BS287" s="110"/>
      <c r="BT287" s="110"/>
      <c r="BU287" s="110"/>
      <c r="BV287" s="110"/>
      <c r="BW287" s="110"/>
      <c r="BX287" s="110"/>
      <c r="BY287" s="110"/>
      <c r="BZ287" s="110"/>
      <c r="CA287" s="110"/>
      <c r="CB287" s="110"/>
      <c r="CC287" s="110"/>
      <c r="CD287" s="110"/>
      <c r="CE287" s="110"/>
      <c r="CF287" s="110"/>
      <c r="CG287" s="110"/>
      <c r="CH287" s="110"/>
      <c r="CI287" s="110"/>
      <c r="CJ287" s="110"/>
      <c r="CK287" s="110"/>
      <c r="CL287" s="110"/>
      <c r="CM287" s="110"/>
      <c r="CN287" s="110"/>
      <c r="CO287" s="110"/>
      <c r="CP287" s="110"/>
      <c r="CQ287" s="110"/>
      <c r="CR287" s="110"/>
      <c r="CS287" s="110"/>
      <c r="CT287" s="110"/>
      <c r="CU287" s="110"/>
      <c r="CV287" s="110"/>
      <c r="CW287" s="110"/>
      <c r="CX287" s="110"/>
      <c r="CY287" s="110"/>
      <c r="CZ287" s="110"/>
      <c r="DA287" s="110"/>
      <c r="DB287" s="110"/>
      <c r="DC287" s="110"/>
      <c r="DD287" s="110"/>
      <c r="DE287" s="110"/>
      <c r="DF287" s="110"/>
      <c r="DG287" s="110"/>
      <c r="DH287" s="110"/>
      <c r="DI287" s="110"/>
      <c r="DJ287" s="110"/>
      <c r="DK287" s="110"/>
      <c r="DL287" s="110"/>
      <c r="DM287" s="110"/>
      <c r="DN287" s="110"/>
      <c r="DO287" s="110"/>
      <c r="DP287" s="110"/>
      <c r="DQ287" s="110"/>
      <c r="DR287" s="110"/>
      <c r="DS287" s="110"/>
      <c r="DT287" s="110"/>
      <c r="DU287" s="110"/>
      <c r="DV287" s="110"/>
      <c r="DW287" s="110"/>
      <c r="DX287" s="110"/>
      <c r="DY287" s="110"/>
      <c r="DZ287" s="110"/>
    </row>
    <row r="288" spans="17:130" s="146" customFormat="1">
      <c r="Q288" s="333"/>
      <c r="R288" s="325"/>
      <c r="S288" s="325"/>
      <c r="T288" s="325"/>
      <c r="U288" s="325"/>
      <c r="V288" s="325"/>
      <c r="W288" s="325"/>
      <c r="X288" s="325"/>
      <c r="Y288" s="325"/>
      <c r="Z288" s="325"/>
      <c r="AA288" s="325"/>
      <c r="AB288" s="325"/>
      <c r="AC288" s="325"/>
      <c r="AD288" s="325"/>
      <c r="AE288" s="325"/>
      <c r="AF288" s="309"/>
      <c r="AG288" s="309"/>
      <c r="AH288" s="301"/>
      <c r="AI288" s="301"/>
      <c r="AJ288" s="301"/>
      <c r="AK288" s="301"/>
      <c r="AL288" s="301"/>
      <c r="AM288" s="301"/>
      <c r="AN288" s="301"/>
      <c r="AO288" s="301"/>
      <c r="AP288" s="301"/>
      <c r="AQ288" s="301"/>
      <c r="AR288" s="301"/>
      <c r="AS288" s="301"/>
      <c r="AT288" s="301"/>
      <c r="AU288" s="301"/>
      <c r="AV288" s="301"/>
      <c r="AW288" s="301"/>
      <c r="AX288" s="301"/>
      <c r="AY288" s="301"/>
      <c r="AZ288" s="301"/>
      <c r="BA288" s="301"/>
      <c r="BB288" s="301"/>
      <c r="BC288" s="301"/>
      <c r="BD288" s="301"/>
      <c r="BE288" s="301"/>
      <c r="BF288" s="301"/>
      <c r="BG288" s="301"/>
      <c r="BH288" s="301"/>
      <c r="BI288" s="301"/>
      <c r="BJ288" s="110"/>
      <c r="BK288" s="110"/>
      <c r="BL288" s="110"/>
      <c r="BM288" s="110"/>
      <c r="BN288" s="110"/>
      <c r="BO288" s="110"/>
      <c r="BP288" s="110"/>
      <c r="BQ288" s="110"/>
      <c r="BR288" s="110"/>
      <c r="BS288" s="110"/>
      <c r="BT288" s="110"/>
      <c r="BU288" s="110"/>
      <c r="BV288" s="110"/>
      <c r="BW288" s="110"/>
      <c r="BX288" s="110"/>
      <c r="BY288" s="110"/>
      <c r="BZ288" s="110"/>
      <c r="CA288" s="110"/>
      <c r="CB288" s="110"/>
      <c r="CC288" s="110"/>
      <c r="CD288" s="110"/>
      <c r="CE288" s="110"/>
      <c r="CF288" s="110"/>
      <c r="CG288" s="110"/>
      <c r="CH288" s="110"/>
      <c r="CI288" s="110"/>
      <c r="CJ288" s="110"/>
      <c r="CK288" s="110"/>
      <c r="CL288" s="110"/>
      <c r="CM288" s="110"/>
      <c r="CN288" s="110"/>
      <c r="CO288" s="110"/>
      <c r="CP288" s="110"/>
      <c r="CQ288" s="110"/>
      <c r="CR288" s="110"/>
      <c r="CS288" s="110"/>
      <c r="CT288" s="110"/>
      <c r="CU288" s="110"/>
      <c r="CV288" s="110"/>
      <c r="CW288" s="110"/>
      <c r="CX288" s="110"/>
      <c r="CY288" s="110"/>
      <c r="CZ288" s="110"/>
      <c r="DA288" s="110"/>
      <c r="DB288" s="110"/>
      <c r="DC288" s="110"/>
      <c r="DD288" s="110"/>
      <c r="DE288" s="110"/>
      <c r="DF288" s="110"/>
      <c r="DG288" s="110"/>
      <c r="DH288" s="110"/>
      <c r="DI288" s="110"/>
      <c r="DJ288" s="110"/>
      <c r="DK288" s="110"/>
      <c r="DL288" s="110"/>
      <c r="DM288" s="110"/>
      <c r="DN288" s="110"/>
      <c r="DO288" s="110"/>
      <c r="DP288" s="110"/>
      <c r="DQ288" s="110"/>
      <c r="DR288" s="110"/>
      <c r="DS288" s="110"/>
      <c r="DT288" s="110"/>
      <c r="DU288" s="110"/>
      <c r="DV288" s="110"/>
      <c r="DW288" s="110"/>
      <c r="DX288" s="110"/>
      <c r="DY288" s="110"/>
      <c r="DZ288" s="110"/>
    </row>
    <row r="289" spans="17:130" s="146" customFormat="1">
      <c r="Q289" s="333"/>
      <c r="R289" s="325"/>
      <c r="S289" s="325"/>
      <c r="T289" s="325"/>
      <c r="U289" s="325"/>
      <c r="V289" s="325"/>
      <c r="W289" s="325"/>
      <c r="X289" s="325"/>
      <c r="Y289" s="325"/>
      <c r="Z289" s="325"/>
      <c r="AA289" s="325"/>
      <c r="AB289" s="325"/>
      <c r="AC289" s="325"/>
      <c r="AD289" s="325"/>
      <c r="AE289" s="325"/>
      <c r="AF289" s="309"/>
      <c r="AG289" s="309"/>
      <c r="AH289" s="301"/>
      <c r="AI289" s="301"/>
      <c r="AJ289" s="301"/>
      <c r="AK289" s="301"/>
      <c r="AL289" s="301"/>
      <c r="AM289" s="301"/>
      <c r="AN289" s="301"/>
      <c r="AO289" s="301"/>
      <c r="AP289" s="301"/>
      <c r="AQ289" s="301"/>
      <c r="AR289" s="301"/>
      <c r="AS289" s="301"/>
      <c r="AT289" s="301"/>
      <c r="AU289" s="301"/>
      <c r="AV289" s="301"/>
      <c r="AW289" s="301"/>
      <c r="AX289" s="301"/>
      <c r="AY289" s="301"/>
      <c r="AZ289" s="301"/>
      <c r="BA289" s="301"/>
      <c r="BB289" s="301"/>
      <c r="BC289" s="301"/>
      <c r="BD289" s="301"/>
      <c r="BE289" s="301"/>
      <c r="BF289" s="301"/>
      <c r="BG289" s="301"/>
      <c r="BH289" s="301"/>
      <c r="BI289" s="301"/>
      <c r="BJ289" s="110"/>
      <c r="BK289" s="110"/>
      <c r="BL289" s="110"/>
      <c r="BM289" s="110"/>
      <c r="BN289" s="110"/>
      <c r="BO289" s="110"/>
      <c r="BP289" s="110"/>
      <c r="BQ289" s="110"/>
      <c r="BR289" s="110"/>
      <c r="BS289" s="110"/>
      <c r="BT289" s="110"/>
      <c r="BU289" s="110"/>
      <c r="BV289" s="110"/>
      <c r="BW289" s="110"/>
      <c r="BX289" s="110"/>
      <c r="BY289" s="110"/>
      <c r="BZ289" s="110"/>
      <c r="CA289" s="110"/>
      <c r="CB289" s="110"/>
      <c r="CC289" s="110"/>
      <c r="CD289" s="110"/>
      <c r="CE289" s="110"/>
      <c r="CF289" s="110"/>
      <c r="CG289" s="110"/>
      <c r="CH289" s="110"/>
      <c r="CI289" s="110"/>
      <c r="CJ289" s="110"/>
      <c r="CK289" s="110"/>
      <c r="CL289" s="110"/>
      <c r="CM289" s="110"/>
      <c r="CN289" s="110"/>
      <c r="CO289" s="110"/>
      <c r="CP289" s="110"/>
      <c r="CQ289" s="110"/>
      <c r="CR289" s="110"/>
      <c r="CS289" s="110"/>
      <c r="CT289" s="110"/>
      <c r="CU289" s="110"/>
      <c r="CV289" s="110"/>
      <c r="CW289" s="110"/>
      <c r="CX289" s="110"/>
      <c r="CY289" s="110"/>
      <c r="CZ289" s="110"/>
      <c r="DA289" s="110"/>
      <c r="DB289" s="110"/>
      <c r="DC289" s="110"/>
      <c r="DD289" s="110"/>
      <c r="DE289" s="110"/>
      <c r="DF289" s="110"/>
      <c r="DG289" s="110"/>
      <c r="DH289" s="110"/>
      <c r="DI289" s="110"/>
      <c r="DJ289" s="110"/>
      <c r="DK289" s="110"/>
      <c r="DL289" s="110"/>
      <c r="DM289" s="110"/>
      <c r="DN289" s="110"/>
      <c r="DO289" s="110"/>
      <c r="DP289" s="110"/>
      <c r="DQ289" s="110"/>
      <c r="DR289" s="110"/>
      <c r="DS289" s="110"/>
      <c r="DT289" s="110"/>
      <c r="DU289" s="110"/>
      <c r="DV289" s="110"/>
      <c r="DW289" s="110"/>
      <c r="DX289" s="110"/>
      <c r="DY289" s="110"/>
      <c r="DZ289" s="110"/>
    </row>
    <row r="290" spans="17:130" s="146" customFormat="1">
      <c r="Q290" s="333"/>
      <c r="R290" s="325"/>
      <c r="S290" s="325"/>
      <c r="T290" s="325"/>
      <c r="U290" s="325"/>
      <c r="V290" s="325"/>
      <c r="W290" s="325"/>
      <c r="X290" s="325"/>
      <c r="Y290" s="325"/>
      <c r="Z290" s="325"/>
      <c r="AA290" s="325"/>
      <c r="AB290" s="325"/>
      <c r="AC290" s="325"/>
      <c r="AD290" s="325"/>
      <c r="AE290" s="325"/>
      <c r="AF290" s="309"/>
      <c r="AG290" s="309"/>
      <c r="AH290" s="301"/>
      <c r="AI290" s="301"/>
      <c r="AJ290" s="301"/>
      <c r="AK290" s="301"/>
      <c r="AL290" s="301"/>
      <c r="AM290" s="301"/>
      <c r="AN290" s="301"/>
      <c r="AO290" s="301"/>
      <c r="AP290" s="301"/>
      <c r="AQ290" s="301"/>
      <c r="AR290" s="301"/>
      <c r="AS290" s="301"/>
      <c r="AT290" s="301"/>
      <c r="AU290" s="301"/>
      <c r="AV290" s="301"/>
      <c r="AW290" s="301"/>
      <c r="AX290" s="301"/>
      <c r="AY290" s="301"/>
      <c r="AZ290" s="301"/>
      <c r="BA290" s="301"/>
      <c r="BB290" s="301"/>
      <c r="BC290" s="301"/>
      <c r="BD290" s="301"/>
      <c r="BE290" s="301"/>
      <c r="BF290" s="301"/>
      <c r="BG290" s="301"/>
      <c r="BH290" s="301"/>
      <c r="BI290" s="301"/>
      <c r="BJ290" s="110"/>
      <c r="BK290" s="110"/>
      <c r="BL290" s="110"/>
      <c r="BM290" s="110"/>
      <c r="BN290" s="110"/>
      <c r="BO290" s="110"/>
      <c r="BP290" s="110"/>
      <c r="BQ290" s="110"/>
      <c r="BR290" s="110"/>
      <c r="BS290" s="110"/>
      <c r="BT290" s="110"/>
      <c r="BU290" s="110"/>
      <c r="BV290" s="110"/>
      <c r="BW290" s="110"/>
      <c r="BX290" s="110"/>
      <c r="BY290" s="110"/>
      <c r="BZ290" s="110"/>
      <c r="CA290" s="110"/>
      <c r="CB290" s="110"/>
      <c r="CC290" s="110"/>
      <c r="CD290" s="110"/>
      <c r="CE290" s="110"/>
      <c r="CF290" s="110"/>
      <c r="CG290" s="110"/>
      <c r="CH290" s="110"/>
      <c r="CI290" s="110"/>
      <c r="CJ290" s="110"/>
      <c r="CK290" s="110"/>
      <c r="CL290" s="110"/>
      <c r="CM290" s="110"/>
      <c r="CN290" s="110"/>
      <c r="CO290" s="110"/>
      <c r="CP290" s="110"/>
      <c r="CQ290" s="110"/>
      <c r="CR290" s="110"/>
      <c r="CS290" s="110"/>
      <c r="CT290" s="110"/>
      <c r="CU290" s="110"/>
      <c r="CV290" s="110"/>
      <c r="CW290" s="110"/>
      <c r="CX290" s="110"/>
      <c r="CY290" s="110"/>
      <c r="CZ290" s="110"/>
      <c r="DA290" s="110"/>
      <c r="DB290" s="110"/>
      <c r="DC290" s="110"/>
      <c r="DD290" s="110"/>
      <c r="DE290" s="110"/>
      <c r="DF290" s="110"/>
      <c r="DG290" s="110"/>
      <c r="DH290" s="110"/>
      <c r="DI290" s="110"/>
      <c r="DJ290" s="110"/>
      <c r="DK290" s="110"/>
      <c r="DL290" s="110"/>
      <c r="DM290" s="110"/>
      <c r="DN290" s="110"/>
      <c r="DO290" s="110"/>
      <c r="DP290" s="110"/>
      <c r="DQ290" s="110"/>
      <c r="DR290" s="110"/>
      <c r="DS290" s="110"/>
      <c r="DT290" s="110"/>
      <c r="DU290" s="110"/>
      <c r="DV290" s="110"/>
      <c r="DW290" s="110"/>
      <c r="DX290" s="110"/>
      <c r="DY290" s="110"/>
      <c r="DZ290" s="110"/>
    </row>
    <row r="291" spans="17:130" s="146" customFormat="1">
      <c r="Q291" s="333"/>
      <c r="R291" s="325"/>
      <c r="S291" s="325"/>
      <c r="T291" s="325"/>
      <c r="U291" s="325"/>
      <c r="V291" s="325"/>
      <c r="W291" s="325"/>
      <c r="X291" s="325"/>
      <c r="Y291" s="325"/>
      <c r="Z291" s="325"/>
      <c r="AA291" s="325"/>
      <c r="AB291" s="325"/>
      <c r="AC291" s="325"/>
      <c r="AD291" s="325"/>
      <c r="AE291" s="325"/>
      <c r="AF291" s="309"/>
      <c r="AG291" s="309"/>
      <c r="AH291" s="301"/>
      <c r="AI291" s="301"/>
      <c r="AJ291" s="301"/>
      <c r="AK291" s="301"/>
      <c r="AL291" s="301"/>
      <c r="AM291" s="301"/>
      <c r="AN291" s="301"/>
      <c r="AO291" s="301"/>
      <c r="AP291" s="301"/>
      <c r="AQ291" s="301"/>
      <c r="AR291" s="301"/>
      <c r="AS291" s="301"/>
      <c r="AT291" s="301"/>
      <c r="AU291" s="301"/>
      <c r="AV291" s="301"/>
      <c r="AW291" s="301"/>
      <c r="AX291" s="301"/>
      <c r="AY291" s="301"/>
      <c r="AZ291" s="301"/>
      <c r="BA291" s="301"/>
      <c r="BB291" s="301"/>
      <c r="BC291" s="301"/>
      <c r="BD291" s="301"/>
      <c r="BE291" s="301"/>
      <c r="BF291" s="301"/>
      <c r="BG291" s="301"/>
      <c r="BH291" s="301"/>
      <c r="BI291" s="301"/>
      <c r="BJ291" s="110"/>
      <c r="BK291" s="110"/>
      <c r="BL291" s="110"/>
      <c r="BM291" s="110"/>
      <c r="BN291" s="110"/>
      <c r="BO291" s="110"/>
      <c r="BP291" s="110"/>
      <c r="BQ291" s="110"/>
      <c r="BR291" s="110"/>
      <c r="BS291" s="110"/>
      <c r="BT291" s="110"/>
      <c r="BU291" s="110"/>
      <c r="BV291" s="110"/>
      <c r="BW291" s="110"/>
      <c r="BX291" s="110"/>
      <c r="BY291" s="110"/>
      <c r="BZ291" s="110"/>
      <c r="CA291" s="110"/>
      <c r="CB291" s="110"/>
      <c r="CC291" s="110"/>
      <c r="CD291" s="110"/>
      <c r="CE291" s="110"/>
      <c r="CF291" s="110"/>
      <c r="CG291" s="110"/>
      <c r="CH291" s="110"/>
      <c r="CI291" s="110"/>
      <c r="CJ291" s="110"/>
      <c r="CK291" s="110"/>
      <c r="CL291" s="110"/>
      <c r="CM291" s="110"/>
      <c r="CN291" s="110"/>
      <c r="CO291" s="110"/>
      <c r="CP291" s="110"/>
      <c r="CQ291" s="110"/>
      <c r="CR291" s="110"/>
      <c r="CS291" s="110"/>
      <c r="CT291" s="110"/>
      <c r="CU291" s="110"/>
      <c r="CV291" s="110"/>
      <c r="CW291" s="110"/>
      <c r="CX291" s="110"/>
      <c r="CY291" s="110"/>
      <c r="CZ291" s="110"/>
      <c r="DA291" s="110"/>
      <c r="DB291" s="110"/>
      <c r="DC291" s="110"/>
      <c r="DD291" s="110"/>
      <c r="DE291" s="110"/>
      <c r="DF291" s="110"/>
      <c r="DG291" s="110"/>
      <c r="DH291" s="110"/>
      <c r="DI291" s="110"/>
      <c r="DJ291" s="110"/>
      <c r="DK291" s="110"/>
      <c r="DL291" s="110"/>
      <c r="DM291" s="110"/>
      <c r="DN291" s="110"/>
      <c r="DO291" s="110"/>
      <c r="DP291" s="110"/>
      <c r="DQ291" s="110"/>
      <c r="DR291" s="110"/>
      <c r="DS291" s="110"/>
      <c r="DT291" s="110"/>
      <c r="DU291" s="110"/>
      <c r="DV291" s="110"/>
      <c r="DW291" s="110"/>
      <c r="DX291" s="110"/>
      <c r="DY291" s="110"/>
      <c r="DZ291" s="110"/>
    </row>
    <row r="292" spans="17:130" s="146" customFormat="1">
      <c r="Q292" s="333"/>
      <c r="R292" s="325"/>
      <c r="S292" s="325"/>
      <c r="T292" s="325"/>
      <c r="U292" s="325"/>
      <c r="V292" s="325"/>
      <c r="W292" s="325"/>
      <c r="X292" s="325"/>
      <c r="Y292" s="325"/>
      <c r="Z292" s="325"/>
      <c r="AA292" s="325"/>
      <c r="AB292" s="325"/>
      <c r="AC292" s="325"/>
      <c r="AD292" s="325"/>
      <c r="AE292" s="325"/>
      <c r="AF292" s="309"/>
      <c r="AG292" s="309"/>
      <c r="AH292" s="301"/>
      <c r="AI292" s="301"/>
      <c r="AJ292" s="301"/>
      <c r="AK292" s="301"/>
      <c r="AL292" s="301"/>
      <c r="AM292" s="301"/>
      <c r="AN292" s="301"/>
      <c r="AO292" s="301"/>
      <c r="AP292" s="301"/>
      <c r="AQ292" s="301"/>
      <c r="AR292" s="301"/>
      <c r="AS292" s="301"/>
      <c r="AT292" s="301"/>
      <c r="AU292" s="301"/>
      <c r="AV292" s="301"/>
      <c r="AW292" s="301"/>
      <c r="AX292" s="301"/>
      <c r="AY292" s="301"/>
      <c r="AZ292" s="301"/>
      <c r="BA292" s="301"/>
      <c r="BB292" s="301"/>
      <c r="BC292" s="301"/>
      <c r="BD292" s="301"/>
      <c r="BE292" s="301"/>
      <c r="BF292" s="301"/>
      <c r="BG292" s="301"/>
      <c r="BH292" s="301"/>
      <c r="BI292" s="301"/>
      <c r="BJ292" s="110"/>
      <c r="BK292" s="110"/>
      <c r="BL292" s="110"/>
      <c r="BM292" s="110"/>
      <c r="BN292" s="110"/>
      <c r="BO292" s="110"/>
      <c r="BP292" s="110"/>
      <c r="BQ292" s="110"/>
      <c r="BR292" s="110"/>
      <c r="BS292" s="110"/>
      <c r="BT292" s="110"/>
      <c r="BU292" s="110"/>
      <c r="BV292" s="110"/>
      <c r="BW292" s="110"/>
      <c r="BX292" s="110"/>
      <c r="BY292" s="110"/>
      <c r="BZ292" s="110"/>
      <c r="CA292" s="110"/>
      <c r="CB292" s="110"/>
      <c r="CC292" s="110"/>
      <c r="CD292" s="110"/>
      <c r="CE292" s="110"/>
      <c r="CF292" s="110"/>
      <c r="CG292" s="110"/>
      <c r="CH292" s="110"/>
      <c r="CI292" s="110"/>
      <c r="CJ292" s="110"/>
      <c r="CK292" s="110"/>
      <c r="CL292" s="110"/>
      <c r="CM292" s="110"/>
      <c r="CN292" s="110"/>
      <c r="CO292" s="110"/>
      <c r="CP292" s="110"/>
      <c r="CQ292" s="110"/>
      <c r="CR292" s="110"/>
      <c r="CS292" s="110"/>
      <c r="CT292" s="110"/>
      <c r="CU292" s="110"/>
      <c r="CV292" s="110"/>
      <c r="CW292" s="110"/>
      <c r="CX292" s="110"/>
      <c r="CY292" s="110"/>
      <c r="CZ292" s="110"/>
      <c r="DA292" s="110"/>
      <c r="DB292" s="110"/>
      <c r="DC292" s="110"/>
      <c r="DD292" s="110"/>
      <c r="DE292" s="110"/>
      <c r="DF292" s="110"/>
      <c r="DG292" s="110"/>
      <c r="DH292" s="110"/>
      <c r="DI292" s="110"/>
      <c r="DJ292" s="110"/>
      <c r="DK292" s="110"/>
      <c r="DL292" s="110"/>
      <c r="DM292" s="110"/>
      <c r="DN292" s="110"/>
      <c r="DO292" s="110"/>
      <c r="DP292" s="110"/>
      <c r="DQ292" s="110"/>
      <c r="DR292" s="110"/>
      <c r="DS292" s="110"/>
      <c r="DT292" s="110"/>
      <c r="DU292" s="110"/>
      <c r="DV292" s="110"/>
      <c r="DW292" s="110"/>
      <c r="DX292" s="110"/>
      <c r="DY292" s="110"/>
      <c r="DZ292" s="110"/>
    </row>
    <row r="293" spans="17:130" s="146" customFormat="1">
      <c r="Q293" s="333"/>
      <c r="R293" s="325"/>
      <c r="S293" s="325"/>
      <c r="T293" s="325"/>
      <c r="U293" s="325"/>
      <c r="V293" s="325"/>
      <c r="W293" s="325"/>
      <c r="X293" s="325"/>
      <c r="Y293" s="325"/>
      <c r="Z293" s="325"/>
      <c r="AA293" s="325"/>
      <c r="AB293" s="325"/>
      <c r="AC293" s="325"/>
      <c r="AD293" s="325"/>
      <c r="AE293" s="325"/>
      <c r="AF293" s="309"/>
      <c r="AG293" s="309"/>
      <c r="AH293" s="301"/>
      <c r="AI293" s="301"/>
      <c r="AJ293" s="301"/>
      <c r="AK293" s="301"/>
      <c r="AL293" s="301"/>
      <c r="AM293" s="301"/>
      <c r="AN293" s="301"/>
      <c r="AO293" s="301"/>
      <c r="AP293" s="301"/>
      <c r="AQ293" s="301"/>
      <c r="AR293" s="301"/>
      <c r="AS293" s="301"/>
      <c r="AT293" s="301"/>
      <c r="AU293" s="301"/>
      <c r="AV293" s="301"/>
      <c r="AW293" s="301"/>
      <c r="AX293" s="301"/>
      <c r="AY293" s="301"/>
      <c r="AZ293" s="301"/>
      <c r="BA293" s="301"/>
      <c r="BB293" s="301"/>
      <c r="BC293" s="301"/>
      <c r="BD293" s="301"/>
      <c r="BE293" s="301"/>
      <c r="BF293" s="301"/>
      <c r="BG293" s="301"/>
      <c r="BH293" s="301"/>
      <c r="BI293" s="301"/>
      <c r="BJ293" s="110"/>
      <c r="BK293" s="110"/>
      <c r="BL293" s="110"/>
      <c r="BM293" s="110"/>
      <c r="BN293" s="110"/>
      <c r="BO293" s="110"/>
      <c r="BP293" s="110"/>
      <c r="BQ293" s="110"/>
      <c r="BR293" s="110"/>
      <c r="BS293" s="110"/>
      <c r="BT293" s="110"/>
      <c r="BU293" s="110"/>
      <c r="BV293" s="110"/>
      <c r="BW293" s="110"/>
      <c r="BX293" s="110"/>
      <c r="BY293" s="110"/>
      <c r="BZ293" s="110"/>
      <c r="CA293" s="110"/>
      <c r="CB293" s="110"/>
      <c r="CC293" s="110"/>
      <c r="CD293" s="110"/>
      <c r="CE293" s="110"/>
      <c r="CF293" s="110"/>
      <c r="CG293" s="110"/>
      <c r="CH293" s="110"/>
      <c r="CI293" s="110"/>
      <c r="CJ293" s="110"/>
      <c r="CK293" s="110"/>
      <c r="CL293" s="110"/>
      <c r="CM293" s="110"/>
      <c r="CN293" s="110"/>
      <c r="CO293" s="110"/>
      <c r="CP293" s="110"/>
      <c r="CQ293" s="110"/>
      <c r="CR293" s="110"/>
      <c r="CS293" s="110"/>
      <c r="CT293" s="110"/>
      <c r="CU293" s="110"/>
      <c r="CV293" s="110"/>
      <c r="CW293" s="110"/>
      <c r="CX293" s="110"/>
      <c r="CY293" s="110"/>
      <c r="CZ293" s="110"/>
      <c r="DA293" s="110"/>
      <c r="DB293" s="110"/>
      <c r="DC293" s="110"/>
      <c r="DD293" s="110"/>
      <c r="DE293" s="110"/>
      <c r="DF293" s="110"/>
      <c r="DG293" s="110"/>
      <c r="DH293" s="110"/>
      <c r="DI293" s="110"/>
      <c r="DJ293" s="110"/>
      <c r="DK293" s="110"/>
      <c r="DL293" s="110"/>
      <c r="DM293" s="110"/>
      <c r="DN293" s="110"/>
      <c r="DO293" s="110"/>
      <c r="DP293" s="110"/>
      <c r="DQ293" s="110"/>
      <c r="DR293" s="110"/>
      <c r="DS293" s="110"/>
      <c r="DT293" s="110"/>
      <c r="DU293" s="110"/>
      <c r="DV293" s="110"/>
      <c r="DW293" s="110"/>
      <c r="DX293" s="110"/>
      <c r="DY293" s="110"/>
      <c r="DZ293" s="110"/>
    </row>
    <row r="294" spans="17:130" s="146" customFormat="1">
      <c r="Q294" s="333"/>
      <c r="R294" s="325"/>
      <c r="S294" s="325"/>
      <c r="T294" s="325"/>
      <c r="U294" s="325"/>
      <c r="V294" s="325"/>
      <c r="W294" s="325"/>
      <c r="X294" s="325"/>
      <c r="Y294" s="325"/>
      <c r="Z294" s="325"/>
      <c r="AA294" s="325"/>
      <c r="AB294" s="325"/>
      <c r="AC294" s="325"/>
      <c r="AD294" s="325"/>
      <c r="AE294" s="325"/>
      <c r="AF294" s="309"/>
      <c r="AG294" s="309"/>
      <c r="AH294" s="301"/>
      <c r="AI294" s="301"/>
      <c r="AJ294" s="301"/>
      <c r="AK294" s="301"/>
      <c r="AL294" s="301"/>
      <c r="AM294" s="301"/>
      <c r="AN294" s="301"/>
      <c r="AO294" s="301"/>
      <c r="AP294" s="301"/>
      <c r="AQ294" s="301"/>
      <c r="AR294" s="301"/>
      <c r="AS294" s="301"/>
      <c r="AT294" s="301"/>
      <c r="AU294" s="301"/>
      <c r="AV294" s="301"/>
      <c r="AW294" s="301"/>
      <c r="AX294" s="301"/>
      <c r="AY294" s="301"/>
      <c r="AZ294" s="301"/>
      <c r="BA294" s="301"/>
      <c r="BB294" s="301"/>
      <c r="BC294" s="301"/>
      <c r="BD294" s="301"/>
      <c r="BE294" s="301"/>
      <c r="BF294" s="301"/>
      <c r="BG294" s="301"/>
      <c r="BH294" s="301"/>
      <c r="BI294" s="301"/>
      <c r="BJ294" s="110"/>
      <c r="BK294" s="110"/>
      <c r="BL294" s="110"/>
      <c r="BM294" s="110"/>
      <c r="BN294" s="110"/>
      <c r="BO294" s="110"/>
      <c r="BP294" s="110"/>
      <c r="BQ294" s="110"/>
      <c r="BR294" s="110"/>
      <c r="BS294" s="110"/>
      <c r="BT294" s="110"/>
      <c r="BU294" s="110"/>
      <c r="BV294" s="110"/>
      <c r="BW294" s="110"/>
      <c r="BX294" s="110"/>
      <c r="BY294" s="110"/>
      <c r="BZ294" s="110"/>
      <c r="CA294" s="110"/>
      <c r="CB294" s="110"/>
      <c r="CC294" s="110"/>
      <c r="CD294" s="110"/>
      <c r="CE294" s="110"/>
      <c r="CF294" s="110"/>
      <c r="CG294" s="110"/>
      <c r="CH294" s="110"/>
      <c r="CI294" s="110"/>
      <c r="CJ294" s="110"/>
      <c r="CK294" s="110"/>
      <c r="CL294" s="110"/>
      <c r="CM294" s="110"/>
      <c r="CN294" s="110"/>
      <c r="CO294" s="110"/>
      <c r="CP294" s="110"/>
      <c r="CQ294" s="110"/>
      <c r="CR294" s="110"/>
      <c r="CS294" s="110"/>
      <c r="CT294" s="110"/>
      <c r="CU294" s="110"/>
      <c r="CV294" s="110"/>
      <c r="CW294" s="110"/>
      <c r="CX294" s="110"/>
      <c r="CY294" s="110"/>
      <c r="CZ294" s="110"/>
      <c r="DA294" s="110"/>
      <c r="DB294" s="110"/>
      <c r="DC294" s="110"/>
      <c r="DD294" s="110"/>
      <c r="DE294" s="110"/>
      <c r="DF294" s="110"/>
      <c r="DG294" s="110"/>
      <c r="DH294" s="110"/>
      <c r="DI294" s="110"/>
      <c r="DJ294" s="110"/>
      <c r="DK294" s="110"/>
      <c r="DL294" s="110"/>
      <c r="DM294" s="110"/>
      <c r="DN294" s="110"/>
      <c r="DO294" s="110"/>
      <c r="DP294" s="110"/>
      <c r="DQ294" s="110"/>
      <c r="DR294" s="110"/>
      <c r="DS294" s="110"/>
      <c r="DT294" s="110"/>
      <c r="DU294" s="110"/>
      <c r="DV294" s="110"/>
      <c r="DW294" s="110"/>
      <c r="DX294" s="110"/>
      <c r="DY294" s="110"/>
      <c r="DZ294" s="110"/>
    </row>
    <row r="295" spans="17:130" s="146" customFormat="1">
      <c r="Q295" s="333"/>
      <c r="R295" s="325"/>
      <c r="S295" s="325"/>
      <c r="T295" s="325"/>
      <c r="U295" s="325"/>
      <c r="V295" s="325"/>
      <c r="W295" s="325"/>
      <c r="X295" s="325"/>
      <c r="Y295" s="325"/>
      <c r="Z295" s="325"/>
      <c r="AA295" s="325"/>
      <c r="AB295" s="325"/>
      <c r="AC295" s="325"/>
      <c r="AD295" s="325"/>
      <c r="AE295" s="325"/>
      <c r="AF295" s="309"/>
      <c r="AG295" s="309"/>
      <c r="AH295" s="301"/>
      <c r="AI295" s="301"/>
      <c r="AJ295" s="301"/>
      <c r="AK295" s="301"/>
      <c r="AL295" s="301"/>
      <c r="AM295" s="301"/>
      <c r="AN295" s="301"/>
      <c r="AO295" s="301"/>
      <c r="AP295" s="301"/>
      <c r="AQ295" s="301"/>
      <c r="AR295" s="301"/>
      <c r="AS295" s="301"/>
      <c r="AT295" s="301"/>
      <c r="AU295" s="301"/>
      <c r="AV295" s="301"/>
      <c r="AW295" s="301"/>
      <c r="AX295" s="301"/>
      <c r="AY295" s="301"/>
      <c r="AZ295" s="301"/>
      <c r="BA295" s="301"/>
      <c r="BB295" s="301"/>
      <c r="BC295" s="301"/>
      <c r="BD295" s="301"/>
      <c r="BE295" s="301"/>
      <c r="BF295" s="301"/>
      <c r="BG295" s="301"/>
      <c r="BH295" s="301"/>
      <c r="BI295" s="301"/>
      <c r="BJ295" s="110"/>
      <c r="BK295" s="110"/>
      <c r="BL295" s="110"/>
      <c r="BM295" s="110"/>
      <c r="BN295" s="110"/>
      <c r="BO295" s="110"/>
      <c r="BP295" s="110"/>
      <c r="BQ295" s="110"/>
      <c r="BR295" s="110"/>
      <c r="BS295" s="110"/>
      <c r="BT295" s="110"/>
      <c r="BU295" s="110"/>
      <c r="BV295" s="110"/>
      <c r="BW295" s="110"/>
      <c r="BX295" s="110"/>
      <c r="BY295" s="110"/>
      <c r="BZ295" s="110"/>
      <c r="CA295" s="110"/>
      <c r="CB295" s="110"/>
      <c r="CC295" s="110"/>
      <c r="CD295" s="110"/>
      <c r="CE295" s="110"/>
      <c r="CF295" s="110"/>
      <c r="CG295" s="110"/>
      <c r="CH295" s="110"/>
      <c r="CI295" s="110"/>
      <c r="CJ295" s="110"/>
      <c r="CK295" s="110"/>
      <c r="CL295" s="110"/>
      <c r="CM295" s="110"/>
      <c r="CN295" s="110"/>
      <c r="CO295" s="110"/>
      <c r="CP295" s="110"/>
      <c r="CQ295" s="110"/>
      <c r="CR295" s="110"/>
      <c r="CS295" s="110"/>
      <c r="CT295" s="110"/>
      <c r="CU295" s="110"/>
      <c r="CV295" s="110"/>
      <c r="CW295" s="110"/>
      <c r="CX295" s="110"/>
      <c r="CY295" s="110"/>
      <c r="CZ295" s="110"/>
      <c r="DA295" s="110"/>
      <c r="DB295" s="110"/>
      <c r="DC295" s="110"/>
      <c r="DD295" s="110"/>
      <c r="DE295" s="110"/>
      <c r="DF295" s="110"/>
      <c r="DG295" s="110"/>
      <c r="DH295" s="110"/>
      <c r="DI295" s="110"/>
      <c r="DJ295" s="110"/>
      <c r="DK295" s="110"/>
      <c r="DL295" s="110"/>
      <c r="DM295" s="110"/>
      <c r="DN295" s="110"/>
      <c r="DO295" s="110"/>
      <c r="DP295" s="110"/>
      <c r="DQ295" s="110"/>
      <c r="DR295" s="110"/>
      <c r="DS295" s="110"/>
      <c r="DT295" s="110"/>
      <c r="DU295" s="110"/>
      <c r="DV295" s="110"/>
      <c r="DW295" s="110"/>
      <c r="DX295" s="110"/>
      <c r="DY295" s="110"/>
      <c r="DZ295" s="110"/>
    </row>
    <row r="296" spans="17:130" s="146" customFormat="1">
      <c r="Q296" s="333"/>
      <c r="R296" s="325"/>
      <c r="S296" s="325"/>
      <c r="T296" s="325"/>
      <c r="U296" s="325"/>
      <c r="V296" s="325"/>
      <c r="W296" s="325"/>
      <c r="X296" s="325"/>
      <c r="Y296" s="325"/>
      <c r="Z296" s="325"/>
      <c r="AA296" s="325"/>
      <c r="AB296" s="325"/>
      <c r="AC296" s="325"/>
      <c r="AD296" s="325"/>
      <c r="AE296" s="325"/>
      <c r="AF296" s="309"/>
      <c r="AG296" s="309"/>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110"/>
      <c r="BK296" s="110"/>
      <c r="BL296" s="110"/>
      <c r="BM296" s="110"/>
      <c r="BN296" s="110"/>
      <c r="BO296" s="110"/>
      <c r="BP296" s="110"/>
      <c r="BQ296" s="110"/>
      <c r="BR296" s="110"/>
      <c r="BS296" s="110"/>
      <c r="BT296" s="110"/>
      <c r="BU296" s="110"/>
      <c r="BV296" s="110"/>
      <c r="BW296" s="110"/>
      <c r="BX296" s="110"/>
      <c r="BY296" s="110"/>
      <c r="BZ296" s="110"/>
      <c r="CA296" s="110"/>
      <c r="CB296" s="110"/>
      <c r="CC296" s="110"/>
      <c r="CD296" s="110"/>
      <c r="CE296" s="110"/>
      <c r="CF296" s="110"/>
      <c r="CG296" s="110"/>
      <c r="CH296" s="110"/>
      <c r="CI296" s="110"/>
      <c r="CJ296" s="110"/>
      <c r="CK296" s="110"/>
      <c r="CL296" s="110"/>
      <c r="CM296" s="110"/>
      <c r="CN296" s="110"/>
      <c r="CO296" s="110"/>
      <c r="CP296" s="110"/>
      <c r="CQ296" s="110"/>
      <c r="CR296" s="110"/>
      <c r="CS296" s="110"/>
      <c r="CT296" s="110"/>
      <c r="CU296" s="110"/>
      <c r="CV296" s="110"/>
      <c r="CW296" s="110"/>
      <c r="CX296" s="110"/>
      <c r="CY296" s="110"/>
      <c r="CZ296" s="110"/>
      <c r="DA296" s="110"/>
      <c r="DB296" s="110"/>
      <c r="DC296" s="110"/>
      <c r="DD296" s="110"/>
      <c r="DE296" s="110"/>
      <c r="DF296" s="110"/>
      <c r="DG296" s="110"/>
      <c r="DH296" s="110"/>
      <c r="DI296" s="110"/>
      <c r="DJ296" s="110"/>
      <c r="DK296" s="110"/>
      <c r="DL296" s="110"/>
      <c r="DM296" s="110"/>
      <c r="DN296" s="110"/>
      <c r="DO296" s="110"/>
      <c r="DP296" s="110"/>
      <c r="DQ296" s="110"/>
      <c r="DR296" s="110"/>
      <c r="DS296" s="110"/>
      <c r="DT296" s="110"/>
      <c r="DU296" s="110"/>
      <c r="DV296" s="110"/>
      <c r="DW296" s="110"/>
      <c r="DX296" s="110"/>
      <c r="DY296" s="110"/>
      <c r="DZ296" s="110"/>
    </row>
    <row r="297" spans="17:130" s="146" customFormat="1">
      <c r="Q297" s="333"/>
      <c r="R297" s="325"/>
      <c r="S297" s="325"/>
      <c r="T297" s="325"/>
      <c r="U297" s="325"/>
      <c r="V297" s="325"/>
      <c r="W297" s="325"/>
      <c r="X297" s="325"/>
      <c r="Y297" s="325"/>
      <c r="Z297" s="325"/>
      <c r="AA297" s="325"/>
      <c r="AB297" s="325"/>
      <c r="AC297" s="325"/>
      <c r="AD297" s="325"/>
      <c r="AE297" s="325"/>
      <c r="AF297" s="309"/>
      <c r="AG297" s="309"/>
      <c r="AH297" s="301"/>
      <c r="AI297" s="301"/>
      <c r="AJ297" s="301"/>
      <c r="AK297" s="301"/>
      <c r="AL297" s="301"/>
      <c r="AM297" s="301"/>
      <c r="AN297" s="301"/>
      <c r="AO297" s="301"/>
      <c r="AP297" s="301"/>
      <c r="AQ297" s="301"/>
      <c r="AR297" s="301"/>
      <c r="AS297" s="301"/>
      <c r="AT297" s="301"/>
      <c r="AU297" s="301"/>
      <c r="AV297" s="301"/>
      <c r="AW297" s="301"/>
      <c r="AX297" s="301"/>
      <c r="AY297" s="301"/>
      <c r="AZ297" s="301"/>
      <c r="BA297" s="301"/>
      <c r="BB297" s="301"/>
      <c r="BC297" s="301"/>
      <c r="BD297" s="301"/>
      <c r="BE297" s="301"/>
      <c r="BF297" s="301"/>
      <c r="BG297" s="301"/>
      <c r="BH297" s="301"/>
      <c r="BI297" s="301"/>
      <c r="BJ297" s="110"/>
      <c r="BK297" s="110"/>
      <c r="BL297" s="110"/>
      <c r="BM297" s="110"/>
      <c r="BN297" s="110"/>
      <c r="BO297" s="110"/>
      <c r="BP297" s="110"/>
      <c r="BQ297" s="110"/>
      <c r="BR297" s="110"/>
      <c r="BS297" s="110"/>
      <c r="BT297" s="110"/>
      <c r="BU297" s="110"/>
      <c r="BV297" s="110"/>
      <c r="BW297" s="110"/>
      <c r="BX297" s="110"/>
      <c r="BY297" s="110"/>
      <c r="BZ297" s="110"/>
      <c r="CA297" s="110"/>
      <c r="CB297" s="110"/>
      <c r="CC297" s="110"/>
      <c r="CD297" s="110"/>
      <c r="CE297" s="110"/>
      <c r="CF297" s="110"/>
      <c r="CG297" s="110"/>
      <c r="CH297" s="110"/>
      <c r="CI297" s="110"/>
      <c r="CJ297" s="110"/>
      <c r="CK297" s="110"/>
      <c r="CL297" s="110"/>
      <c r="CM297" s="110"/>
      <c r="CN297" s="110"/>
      <c r="CO297" s="110"/>
      <c r="CP297" s="110"/>
      <c r="CQ297" s="110"/>
      <c r="CR297" s="110"/>
      <c r="CS297" s="110"/>
      <c r="CT297" s="110"/>
      <c r="CU297" s="110"/>
      <c r="CV297" s="110"/>
      <c r="CW297" s="110"/>
      <c r="CX297" s="110"/>
      <c r="CY297" s="110"/>
      <c r="CZ297" s="110"/>
      <c r="DA297" s="110"/>
      <c r="DB297" s="110"/>
      <c r="DC297" s="110"/>
      <c r="DD297" s="110"/>
      <c r="DE297" s="110"/>
      <c r="DF297" s="110"/>
      <c r="DG297" s="110"/>
      <c r="DH297" s="110"/>
      <c r="DI297" s="110"/>
      <c r="DJ297" s="110"/>
      <c r="DK297" s="110"/>
      <c r="DL297" s="110"/>
      <c r="DM297" s="110"/>
      <c r="DN297" s="110"/>
      <c r="DO297" s="110"/>
      <c r="DP297" s="110"/>
      <c r="DQ297" s="110"/>
      <c r="DR297" s="110"/>
      <c r="DS297" s="110"/>
      <c r="DT297" s="110"/>
      <c r="DU297" s="110"/>
      <c r="DV297" s="110"/>
      <c r="DW297" s="110"/>
      <c r="DX297" s="110"/>
      <c r="DY297" s="110"/>
      <c r="DZ297" s="110"/>
    </row>
    <row r="298" spans="17:130" s="146" customFormat="1">
      <c r="Q298" s="333"/>
      <c r="R298" s="325"/>
      <c r="S298" s="325"/>
      <c r="T298" s="325"/>
      <c r="U298" s="325"/>
      <c r="V298" s="325"/>
      <c r="W298" s="325"/>
      <c r="X298" s="325"/>
      <c r="Y298" s="325"/>
      <c r="Z298" s="325"/>
      <c r="AA298" s="325"/>
      <c r="AB298" s="325"/>
      <c r="AC298" s="325"/>
      <c r="AD298" s="325"/>
      <c r="AE298" s="325"/>
      <c r="AF298" s="309"/>
      <c r="AG298" s="309"/>
      <c r="AH298" s="301"/>
      <c r="AI298" s="301"/>
      <c r="AJ298" s="301"/>
      <c r="AK298" s="301"/>
      <c r="AL298" s="301"/>
      <c r="AM298" s="301"/>
      <c r="AN298" s="301"/>
      <c r="AO298" s="301"/>
      <c r="AP298" s="301"/>
      <c r="AQ298" s="301"/>
      <c r="AR298" s="301"/>
      <c r="AS298" s="301"/>
      <c r="AT298" s="301"/>
      <c r="AU298" s="301"/>
      <c r="AV298" s="301"/>
      <c r="AW298" s="301"/>
      <c r="AX298" s="301"/>
      <c r="AY298" s="301"/>
      <c r="AZ298" s="301"/>
      <c r="BA298" s="301"/>
      <c r="BB298" s="301"/>
      <c r="BC298" s="301"/>
      <c r="BD298" s="301"/>
      <c r="BE298" s="301"/>
      <c r="BF298" s="301"/>
      <c r="BG298" s="301"/>
      <c r="BH298" s="301"/>
      <c r="BI298" s="301"/>
      <c r="BJ298" s="110"/>
      <c r="BK298" s="110"/>
      <c r="BL298" s="110"/>
      <c r="BM298" s="110"/>
      <c r="BN298" s="110"/>
      <c r="BO298" s="110"/>
      <c r="BP298" s="110"/>
      <c r="BQ298" s="110"/>
      <c r="BR298" s="110"/>
      <c r="BS298" s="110"/>
      <c r="BT298" s="110"/>
      <c r="BU298" s="110"/>
      <c r="BV298" s="110"/>
      <c r="BW298" s="110"/>
      <c r="BX298" s="110"/>
      <c r="BY298" s="110"/>
      <c r="BZ298" s="110"/>
      <c r="CA298" s="110"/>
      <c r="CB298" s="110"/>
      <c r="CC298" s="110"/>
      <c r="CD298" s="110"/>
      <c r="CE298" s="110"/>
      <c r="CF298" s="110"/>
      <c r="CG298" s="110"/>
      <c r="CH298" s="110"/>
      <c r="CI298" s="110"/>
      <c r="CJ298" s="110"/>
      <c r="CK298" s="110"/>
      <c r="CL298" s="110"/>
      <c r="CM298" s="110"/>
      <c r="CN298" s="110"/>
      <c r="CO298" s="110"/>
      <c r="CP298" s="110"/>
      <c r="CQ298" s="110"/>
      <c r="CR298" s="110"/>
      <c r="CS298" s="110"/>
      <c r="CT298" s="110"/>
      <c r="CU298" s="110"/>
      <c r="CV298" s="110"/>
      <c r="CW298" s="110"/>
      <c r="CX298" s="110"/>
      <c r="CY298" s="110"/>
      <c r="CZ298" s="110"/>
      <c r="DA298" s="110"/>
      <c r="DB298" s="110"/>
      <c r="DC298" s="110"/>
      <c r="DD298" s="110"/>
      <c r="DE298" s="110"/>
      <c r="DF298" s="110"/>
      <c r="DG298" s="110"/>
      <c r="DH298" s="110"/>
      <c r="DI298" s="110"/>
      <c r="DJ298" s="110"/>
      <c r="DK298" s="110"/>
      <c r="DL298" s="110"/>
      <c r="DM298" s="110"/>
      <c r="DN298" s="110"/>
      <c r="DO298" s="110"/>
      <c r="DP298" s="110"/>
      <c r="DQ298" s="110"/>
      <c r="DR298" s="110"/>
      <c r="DS298" s="110"/>
      <c r="DT298" s="110"/>
      <c r="DU298" s="110"/>
      <c r="DV298" s="110"/>
      <c r="DW298" s="110"/>
      <c r="DX298" s="110"/>
      <c r="DY298" s="110"/>
      <c r="DZ298" s="110"/>
    </row>
    <row r="299" spans="17:130" s="146" customFormat="1">
      <c r="Q299" s="333"/>
      <c r="R299" s="325"/>
      <c r="S299" s="325"/>
      <c r="T299" s="325"/>
      <c r="U299" s="325"/>
      <c r="V299" s="325"/>
      <c r="W299" s="325"/>
      <c r="X299" s="325"/>
      <c r="Y299" s="325"/>
      <c r="Z299" s="325"/>
      <c r="AA299" s="325"/>
      <c r="AB299" s="325"/>
      <c r="AC299" s="325"/>
      <c r="AD299" s="325"/>
      <c r="AE299" s="325"/>
      <c r="AF299" s="309"/>
      <c r="AG299" s="309"/>
      <c r="AH299" s="301"/>
      <c r="AI299" s="301"/>
      <c r="AJ299" s="301"/>
      <c r="AK299" s="301"/>
      <c r="AL299" s="301"/>
      <c r="AM299" s="301"/>
      <c r="AN299" s="301"/>
      <c r="AO299" s="301"/>
      <c r="AP299" s="301"/>
      <c r="AQ299" s="301"/>
      <c r="AR299" s="301"/>
      <c r="AS299" s="301"/>
      <c r="AT299" s="301"/>
      <c r="AU299" s="301"/>
      <c r="AV299" s="301"/>
      <c r="AW299" s="301"/>
      <c r="AX299" s="301"/>
      <c r="AY299" s="301"/>
      <c r="AZ299" s="301"/>
      <c r="BA299" s="301"/>
      <c r="BB299" s="301"/>
      <c r="BC299" s="301"/>
      <c r="BD299" s="301"/>
      <c r="BE299" s="301"/>
      <c r="BF299" s="301"/>
      <c r="BG299" s="301"/>
      <c r="BH299" s="301"/>
      <c r="BI299" s="301"/>
      <c r="BJ299" s="110"/>
      <c r="BK299" s="110"/>
      <c r="BL299" s="110"/>
      <c r="BM299" s="110"/>
      <c r="BN299" s="110"/>
      <c r="BO299" s="110"/>
      <c r="BP299" s="110"/>
      <c r="BQ299" s="110"/>
      <c r="BR299" s="110"/>
      <c r="BS299" s="110"/>
      <c r="BT299" s="110"/>
      <c r="BU299" s="110"/>
      <c r="BV299" s="110"/>
      <c r="BW299" s="110"/>
      <c r="BX299" s="110"/>
      <c r="BY299" s="110"/>
      <c r="BZ299" s="110"/>
      <c r="CA299" s="110"/>
      <c r="CB299" s="110"/>
      <c r="CC299" s="110"/>
      <c r="CD299" s="110"/>
      <c r="CE299" s="110"/>
      <c r="CF299" s="110"/>
      <c r="CG299" s="110"/>
      <c r="CH299" s="110"/>
      <c r="CI299" s="110"/>
      <c r="CJ299" s="110"/>
      <c r="CK299" s="110"/>
      <c r="CL299" s="110"/>
      <c r="CM299" s="110"/>
      <c r="CN299" s="110"/>
      <c r="CO299" s="110"/>
      <c r="CP299" s="110"/>
      <c r="CQ299" s="110"/>
      <c r="CR299" s="110"/>
      <c r="CS299" s="110"/>
      <c r="CT299" s="110"/>
      <c r="CU299" s="110"/>
      <c r="CV299" s="110"/>
      <c r="CW299" s="110"/>
      <c r="CX299" s="110"/>
      <c r="CY299" s="110"/>
      <c r="CZ299" s="110"/>
      <c r="DA299" s="110"/>
      <c r="DB299" s="110"/>
      <c r="DC299" s="110"/>
      <c r="DD299" s="110"/>
      <c r="DE299" s="110"/>
      <c r="DF299" s="110"/>
      <c r="DG299" s="110"/>
      <c r="DH299" s="110"/>
      <c r="DI299" s="110"/>
      <c r="DJ299" s="110"/>
      <c r="DK299" s="110"/>
      <c r="DL299" s="110"/>
      <c r="DM299" s="110"/>
      <c r="DN299" s="110"/>
      <c r="DO299" s="110"/>
      <c r="DP299" s="110"/>
      <c r="DQ299" s="110"/>
      <c r="DR299" s="110"/>
      <c r="DS299" s="110"/>
      <c r="DT299" s="110"/>
      <c r="DU299" s="110"/>
      <c r="DV299" s="110"/>
      <c r="DW299" s="110"/>
      <c r="DX299" s="110"/>
      <c r="DY299" s="110"/>
      <c r="DZ299" s="110"/>
    </row>
    <row r="300" spans="17:130" s="146" customFormat="1">
      <c r="Q300" s="333"/>
      <c r="R300" s="325"/>
      <c r="S300" s="325"/>
      <c r="T300" s="325"/>
      <c r="U300" s="325"/>
      <c r="V300" s="325"/>
      <c r="W300" s="325"/>
      <c r="X300" s="325"/>
      <c r="Y300" s="325"/>
      <c r="Z300" s="325"/>
      <c r="AA300" s="325"/>
      <c r="AB300" s="325"/>
      <c r="AC300" s="325"/>
      <c r="AD300" s="325"/>
      <c r="AE300" s="325"/>
      <c r="AF300" s="309"/>
      <c r="AG300" s="309"/>
      <c r="AH300" s="301"/>
      <c r="AI300" s="301"/>
      <c r="AJ300" s="301"/>
      <c r="AK300" s="301"/>
      <c r="AL300" s="301"/>
      <c r="AM300" s="301"/>
      <c r="AN300" s="301"/>
      <c r="AO300" s="301"/>
      <c r="AP300" s="301"/>
      <c r="AQ300" s="301"/>
      <c r="AR300" s="301"/>
      <c r="AS300" s="301"/>
      <c r="AT300" s="301"/>
      <c r="AU300" s="301"/>
      <c r="AV300" s="301"/>
      <c r="AW300" s="301"/>
      <c r="AX300" s="301"/>
      <c r="AY300" s="301"/>
      <c r="AZ300" s="301"/>
      <c r="BA300" s="301"/>
      <c r="BB300" s="301"/>
      <c r="BC300" s="301"/>
      <c r="BD300" s="301"/>
      <c r="BE300" s="301"/>
      <c r="BF300" s="301"/>
      <c r="BG300" s="301"/>
      <c r="BH300" s="301"/>
      <c r="BI300" s="301"/>
      <c r="BJ300" s="110"/>
      <c r="BK300" s="110"/>
      <c r="BL300" s="110"/>
      <c r="BM300" s="110"/>
      <c r="BN300" s="110"/>
      <c r="BO300" s="110"/>
      <c r="BP300" s="110"/>
      <c r="BQ300" s="110"/>
      <c r="BR300" s="110"/>
      <c r="BS300" s="110"/>
      <c r="BT300" s="110"/>
      <c r="BU300" s="110"/>
      <c r="BV300" s="110"/>
      <c r="BW300" s="110"/>
      <c r="BX300" s="110"/>
      <c r="BY300" s="110"/>
      <c r="BZ300" s="110"/>
      <c r="CA300" s="110"/>
      <c r="CB300" s="110"/>
      <c r="CC300" s="110"/>
      <c r="CD300" s="110"/>
      <c r="CE300" s="110"/>
      <c r="CF300" s="110"/>
      <c r="CG300" s="110"/>
      <c r="CH300" s="110"/>
      <c r="CI300" s="110"/>
      <c r="CJ300" s="110"/>
      <c r="CK300" s="110"/>
      <c r="CL300" s="110"/>
      <c r="CM300" s="110"/>
      <c r="CN300" s="110"/>
      <c r="CO300" s="110"/>
      <c r="CP300" s="110"/>
      <c r="CQ300" s="110"/>
      <c r="CR300" s="110"/>
      <c r="CS300" s="110"/>
      <c r="CT300" s="110"/>
      <c r="CU300" s="110"/>
      <c r="CV300" s="110"/>
      <c r="CW300" s="110"/>
      <c r="CX300" s="110"/>
      <c r="CY300" s="110"/>
      <c r="CZ300" s="110"/>
      <c r="DA300" s="110"/>
      <c r="DB300" s="110"/>
      <c r="DC300" s="110"/>
      <c r="DD300" s="110"/>
      <c r="DE300" s="110"/>
      <c r="DF300" s="110"/>
      <c r="DG300" s="110"/>
      <c r="DH300" s="110"/>
      <c r="DI300" s="110"/>
      <c r="DJ300" s="110"/>
      <c r="DK300" s="110"/>
      <c r="DL300" s="110"/>
      <c r="DM300" s="110"/>
      <c r="DN300" s="110"/>
      <c r="DO300" s="110"/>
      <c r="DP300" s="110"/>
      <c r="DQ300" s="110"/>
      <c r="DR300" s="110"/>
      <c r="DS300" s="110"/>
      <c r="DT300" s="110"/>
      <c r="DU300" s="110"/>
      <c r="DV300" s="110"/>
      <c r="DW300" s="110"/>
      <c r="DX300" s="110"/>
      <c r="DY300" s="110"/>
      <c r="DZ300" s="110"/>
    </row>
    <row r="301" spans="17:130" s="146" customFormat="1">
      <c r="Q301" s="333"/>
      <c r="R301" s="325"/>
      <c r="S301" s="325"/>
      <c r="T301" s="325"/>
      <c r="U301" s="325"/>
      <c r="V301" s="325"/>
      <c r="W301" s="325"/>
      <c r="X301" s="325"/>
      <c r="Y301" s="325"/>
      <c r="Z301" s="325"/>
      <c r="AA301" s="325"/>
      <c r="AB301" s="325"/>
      <c r="AC301" s="325"/>
      <c r="AD301" s="325"/>
      <c r="AE301" s="325"/>
      <c r="AF301" s="309"/>
      <c r="AG301" s="309"/>
      <c r="AH301" s="301"/>
      <c r="AI301" s="301"/>
      <c r="AJ301" s="301"/>
      <c r="AK301" s="301"/>
      <c r="AL301" s="301"/>
      <c r="AM301" s="301"/>
      <c r="AN301" s="301"/>
      <c r="AO301" s="301"/>
      <c r="AP301" s="301"/>
      <c r="AQ301" s="301"/>
      <c r="AR301" s="301"/>
      <c r="AS301" s="301"/>
      <c r="AT301" s="301"/>
      <c r="AU301" s="301"/>
      <c r="AV301" s="301"/>
      <c r="AW301" s="301"/>
      <c r="AX301" s="301"/>
      <c r="AY301" s="301"/>
      <c r="AZ301" s="301"/>
      <c r="BA301" s="301"/>
      <c r="BB301" s="301"/>
      <c r="BC301" s="301"/>
      <c r="BD301" s="301"/>
      <c r="BE301" s="301"/>
      <c r="BF301" s="301"/>
      <c r="BG301" s="301"/>
      <c r="BH301" s="301"/>
      <c r="BI301" s="301"/>
      <c r="BJ301" s="110"/>
      <c r="BK301" s="110"/>
      <c r="BL301" s="110"/>
      <c r="BM301" s="110"/>
      <c r="BN301" s="110"/>
      <c r="BO301" s="110"/>
      <c r="BP301" s="110"/>
      <c r="BQ301" s="110"/>
      <c r="BR301" s="110"/>
      <c r="BS301" s="110"/>
      <c r="BT301" s="110"/>
      <c r="BU301" s="110"/>
      <c r="BV301" s="110"/>
      <c r="BW301" s="110"/>
      <c r="BX301" s="110"/>
      <c r="BY301" s="110"/>
      <c r="BZ301" s="110"/>
      <c r="CA301" s="110"/>
      <c r="CB301" s="110"/>
      <c r="CC301" s="110"/>
      <c r="CD301" s="110"/>
      <c r="CE301" s="110"/>
      <c r="CF301" s="110"/>
      <c r="CG301" s="110"/>
      <c r="CH301" s="110"/>
      <c r="CI301" s="110"/>
      <c r="CJ301" s="110"/>
      <c r="CK301" s="110"/>
      <c r="CL301" s="110"/>
      <c r="CM301" s="110"/>
      <c r="CN301" s="110"/>
      <c r="CO301" s="110"/>
      <c r="CP301" s="110"/>
      <c r="CQ301" s="110"/>
      <c r="CR301" s="110"/>
      <c r="CS301" s="110"/>
      <c r="CT301" s="110"/>
      <c r="CU301" s="110"/>
      <c r="CV301" s="110"/>
      <c r="CW301" s="110"/>
      <c r="CX301" s="110"/>
      <c r="CY301" s="110"/>
      <c r="CZ301" s="110"/>
      <c r="DA301" s="110"/>
      <c r="DB301" s="110"/>
      <c r="DC301" s="110"/>
      <c r="DD301" s="110"/>
      <c r="DE301" s="110"/>
      <c r="DF301" s="110"/>
      <c r="DG301" s="110"/>
      <c r="DH301" s="110"/>
      <c r="DI301" s="110"/>
      <c r="DJ301" s="110"/>
      <c r="DK301" s="110"/>
      <c r="DL301" s="110"/>
      <c r="DM301" s="110"/>
      <c r="DN301" s="110"/>
      <c r="DO301" s="110"/>
      <c r="DP301" s="110"/>
      <c r="DQ301" s="110"/>
      <c r="DR301" s="110"/>
      <c r="DS301" s="110"/>
      <c r="DT301" s="110"/>
      <c r="DU301" s="110"/>
      <c r="DV301" s="110"/>
      <c r="DW301" s="110"/>
      <c r="DX301" s="110"/>
      <c r="DY301" s="110"/>
      <c r="DZ301" s="110"/>
    </row>
    <row r="302" spans="17:130" s="146" customFormat="1">
      <c r="Q302" s="333"/>
      <c r="R302" s="325"/>
      <c r="S302" s="325"/>
      <c r="T302" s="325"/>
      <c r="U302" s="325"/>
      <c r="V302" s="325"/>
      <c r="W302" s="325"/>
      <c r="X302" s="325"/>
      <c r="Y302" s="325"/>
      <c r="Z302" s="325"/>
      <c r="AA302" s="325"/>
      <c r="AB302" s="325"/>
      <c r="AC302" s="325"/>
      <c r="AD302" s="325"/>
      <c r="AE302" s="325"/>
      <c r="AF302" s="309"/>
      <c r="AG302" s="309"/>
      <c r="AH302" s="301"/>
      <c r="AI302" s="301"/>
      <c r="AJ302" s="301"/>
      <c r="AK302" s="301"/>
      <c r="AL302" s="301"/>
      <c r="AM302" s="301"/>
      <c r="AN302" s="301"/>
      <c r="AO302" s="301"/>
      <c r="AP302" s="301"/>
      <c r="AQ302" s="301"/>
      <c r="AR302" s="301"/>
      <c r="AS302" s="301"/>
      <c r="AT302" s="301"/>
      <c r="AU302" s="301"/>
      <c r="AV302" s="301"/>
      <c r="AW302" s="301"/>
      <c r="AX302" s="301"/>
      <c r="AY302" s="301"/>
      <c r="AZ302" s="301"/>
      <c r="BA302" s="301"/>
      <c r="BB302" s="301"/>
      <c r="BC302" s="301"/>
      <c r="BD302" s="301"/>
      <c r="BE302" s="301"/>
      <c r="BF302" s="301"/>
      <c r="BG302" s="301"/>
      <c r="BH302" s="301"/>
      <c r="BI302" s="301"/>
      <c r="BJ302" s="110"/>
      <c r="BK302" s="110"/>
      <c r="BL302" s="110"/>
      <c r="BM302" s="110"/>
      <c r="BN302" s="110"/>
      <c r="BO302" s="110"/>
      <c r="BP302" s="110"/>
      <c r="BQ302" s="110"/>
      <c r="BR302" s="110"/>
      <c r="BS302" s="110"/>
      <c r="BT302" s="110"/>
      <c r="BU302" s="110"/>
      <c r="BV302" s="110"/>
      <c r="BW302" s="110"/>
      <c r="BX302" s="110"/>
      <c r="BY302" s="110"/>
      <c r="BZ302" s="110"/>
      <c r="CA302" s="110"/>
      <c r="CB302" s="110"/>
      <c r="CC302" s="110"/>
      <c r="CD302" s="110"/>
      <c r="CE302" s="110"/>
      <c r="CF302" s="110"/>
      <c r="CG302" s="110"/>
      <c r="CH302" s="110"/>
      <c r="CI302" s="110"/>
      <c r="CJ302" s="110"/>
      <c r="CK302" s="110"/>
      <c r="CL302" s="110"/>
      <c r="CM302" s="110"/>
      <c r="CN302" s="110"/>
      <c r="CO302" s="110"/>
      <c r="CP302" s="110"/>
      <c r="CQ302" s="110"/>
      <c r="CR302" s="110"/>
      <c r="CS302" s="110"/>
      <c r="CT302" s="110"/>
      <c r="CU302" s="110"/>
      <c r="CV302" s="110"/>
      <c r="CW302" s="110"/>
      <c r="CX302" s="110"/>
      <c r="CY302" s="110"/>
      <c r="CZ302" s="110"/>
      <c r="DA302" s="110"/>
      <c r="DB302" s="110"/>
      <c r="DC302" s="110"/>
      <c r="DD302" s="110"/>
      <c r="DE302" s="110"/>
      <c r="DF302" s="110"/>
      <c r="DG302" s="110"/>
      <c r="DH302" s="110"/>
      <c r="DI302" s="110"/>
      <c r="DJ302" s="110"/>
      <c r="DK302" s="110"/>
      <c r="DL302" s="110"/>
      <c r="DM302" s="110"/>
      <c r="DN302" s="110"/>
      <c r="DO302" s="110"/>
      <c r="DP302" s="110"/>
      <c r="DQ302" s="110"/>
      <c r="DR302" s="110"/>
      <c r="DS302" s="110"/>
      <c r="DT302" s="110"/>
      <c r="DU302" s="110"/>
      <c r="DV302" s="110"/>
      <c r="DW302" s="110"/>
      <c r="DX302" s="110"/>
      <c r="DY302" s="110"/>
      <c r="DZ302" s="110"/>
    </row>
    <row r="303" spans="17:130" s="146" customFormat="1">
      <c r="Q303" s="333"/>
      <c r="R303" s="325"/>
      <c r="S303" s="325"/>
      <c r="T303" s="325"/>
      <c r="U303" s="325"/>
      <c r="V303" s="325"/>
      <c r="W303" s="325"/>
      <c r="X303" s="325"/>
      <c r="Y303" s="325"/>
      <c r="Z303" s="325"/>
      <c r="AA303" s="325"/>
      <c r="AB303" s="325"/>
      <c r="AC303" s="325"/>
      <c r="AD303" s="325"/>
      <c r="AE303" s="325"/>
      <c r="AF303" s="309"/>
      <c r="AG303" s="309"/>
      <c r="AH303" s="301"/>
      <c r="AI303" s="301"/>
      <c r="AJ303" s="301"/>
      <c r="AK303" s="301"/>
      <c r="AL303" s="301"/>
      <c r="AM303" s="301"/>
      <c r="AN303" s="301"/>
      <c r="AO303" s="301"/>
      <c r="AP303" s="301"/>
      <c r="AQ303" s="301"/>
      <c r="AR303" s="301"/>
      <c r="AS303" s="301"/>
      <c r="AT303" s="301"/>
      <c r="AU303" s="301"/>
      <c r="AV303" s="301"/>
      <c r="AW303" s="301"/>
      <c r="AX303" s="301"/>
      <c r="AY303" s="301"/>
      <c r="AZ303" s="301"/>
      <c r="BA303" s="301"/>
      <c r="BB303" s="301"/>
      <c r="BC303" s="301"/>
      <c r="BD303" s="301"/>
      <c r="BE303" s="301"/>
      <c r="BF303" s="301"/>
      <c r="BG303" s="301"/>
      <c r="BH303" s="301"/>
      <c r="BI303" s="301"/>
      <c r="BJ303" s="110"/>
      <c r="BK303" s="110"/>
      <c r="BL303" s="110"/>
      <c r="BM303" s="110"/>
      <c r="BN303" s="110"/>
      <c r="BO303" s="110"/>
      <c r="BP303" s="110"/>
      <c r="BQ303" s="110"/>
      <c r="BR303" s="110"/>
      <c r="BS303" s="110"/>
      <c r="BT303" s="110"/>
      <c r="BU303" s="110"/>
      <c r="BV303" s="110"/>
      <c r="BW303" s="110"/>
      <c r="BX303" s="110"/>
      <c r="BY303" s="110"/>
      <c r="BZ303" s="110"/>
      <c r="CA303" s="110"/>
      <c r="CB303" s="110"/>
      <c r="CC303" s="110"/>
      <c r="CD303" s="110"/>
      <c r="CE303" s="110"/>
      <c r="CF303" s="110"/>
      <c r="CG303" s="110"/>
      <c r="CH303" s="110"/>
      <c r="CI303" s="110"/>
      <c r="CJ303" s="110"/>
      <c r="CK303" s="110"/>
      <c r="CL303" s="110"/>
      <c r="CM303" s="110"/>
      <c r="CN303" s="110"/>
      <c r="CO303" s="110"/>
      <c r="CP303" s="110"/>
      <c r="CQ303" s="110"/>
      <c r="CR303" s="110"/>
      <c r="CS303" s="110"/>
      <c r="CT303" s="110"/>
      <c r="CU303" s="110"/>
      <c r="CV303" s="110"/>
      <c r="CW303" s="110"/>
      <c r="CX303" s="110"/>
      <c r="CY303" s="110"/>
      <c r="CZ303" s="110"/>
      <c r="DA303" s="110"/>
      <c r="DB303" s="110"/>
      <c r="DC303" s="110"/>
      <c r="DD303" s="110"/>
      <c r="DE303" s="110"/>
      <c r="DF303" s="110"/>
      <c r="DG303" s="110"/>
      <c r="DH303" s="110"/>
      <c r="DI303" s="110"/>
      <c r="DJ303" s="110"/>
      <c r="DK303" s="110"/>
      <c r="DL303" s="110"/>
      <c r="DM303" s="110"/>
      <c r="DN303" s="110"/>
      <c r="DO303" s="110"/>
      <c r="DP303" s="110"/>
      <c r="DQ303" s="110"/>
      <c r="DR303" s="110"/>
      <c r="DS303" s="110"/>
      <c r="DT303" s="110"/>
      <c r="DU303" s="110"/>
      <c r="DV303" s="110"/>
      <c r="DW303" s="110"/>
      <c r="DX303" s="110"/>
      <c r="DY303" s="110"/>
      <c r="DZ303" s="110"/>
    </row>
    <row r="304" spans="17:130" s="146" customFormat="1">
      <c r="Q304" s="333"/>
      <c r="R304" s="325"/>
      <c r="S304" s="325"/>
      <c r="T304" s="325"/>
      <c r="U304" s="325"/>
      <c r="V304" s="325"/>
      <c r="W304" s="325"/>
      <c r="X304" s="325"/>
      <c r="Y304" s="325"/>
      <c r="Z304" s="325"/>
      <c r="AA304" s="325"/>
      <c r="AB304" s="325"/>
      <c r="AC304" s="325"/>
      <c r="AD304" s="325"/>
      <c r="AE304" s="325"/>
      <c r="AF304" s="309"/>
      <c r="AG304" s="309"/>
      <c r="AH304" s="301"/>
      <c r="AI304" s="301"/>
      <c r="AJ304" s="301"/>
      <c r="AK304" s="301"/>
      <c r="AL304" s="301"/>
      <c r="AM304" s="301"/>
      <c r="AN304" s="301"/>
      <c r="AO304" s="301"/>
      <c r="AP304" s="301"/>
      <c r="AQ304" s="301"/>
      <c r="AR304" s="301"/>
      <c r="AS304" s="301"/>
      <c r="AT304" s="301"/>
      <c r="AU304" s="301"/>
      <c r="AV304" s="301"/>
      <c r="AW304" s="301"/>
      <c r="AX304" s="301"/>
      <c r="AY304" s="301"/>
      <c r="AZ304" s="301"/>
      <c r="BA304" s="301"/>
      <c r="BB304" s="301"/>
      <c r="BC304" s="301"/>
      <c r="BD304" s="301"/>
      <c r="BE304" s="301"/>
      <c r="BF304" s="301"/>
      <c r="BG304" s="301"/>
      <c r="BH304" s="301"/>
      <c r="BI304" s="301"/>
      <c r="BJ304" s="110"/>
      <c r="BK304" s="110"/>
      <c r="BL304" s="110"/>
      <c r="BM304" s="110"/>
      <c r="BN304" s="110"/>
      <c r="BO304" s="110"/>
      <c r="BP304" s="110"/>
      <c r="BQ304" s="110"/>
      <c r="BR304" s="110"/>
      <c r="BS304" s="110"/>
      <c r="BT304" s="110"/>
      <c r="BU304" s="110"/>
      <c r="BV304" s="110"/>
      <c r="BW304" s="110"/>
      <c r="BX304" s="110"/>
      <c r="BY304" s="110"/>
      <c r="BZ304" s="110"/>
      <c r="CA304" s="110"/>
      <c r="CB304" s="110"/>
      <c r="CC304" s="110"/>
      <c r="CD304" s="110"/>
      <c r="CE304" s="110"/>
      <c r="CF304" s="110"/>
      <c r="CG304" s="110"/>
      <c r="CH304" s="110"/>
      <c r="CI304" s="110"/>
      <c r="CJ304" s="110"/>
      <c r="CK304" s="110"/>
      <c r="CL304" s="110"/>
      <c r="CM304" s="110"/>
      <c r="CN304" s="110"/>
      <c r="CO304" s="110"/>
      <c r="CP304" s="110"/>
      <c r="CQ304" s="110"/>
      <c r="CR304" s="110"/>
      <c r="CS304" s="110"/>
      <c r="CT304" s="110"/>
      <c r="CU304" s="110"/>
      <c r="CV304" s="110"/>
      <c r="CW304" s="110"/>
      <c r="CX304" s="110"/>
      <c r="CY304" s="110"/>
      <c r="CZ304" s="110"/>
      <c r="DA304" s="110"/>
      <c r="DB304" s="110"/>
      <c r="DC304" s="110"/>
      <c r="DD304" s="110"/>
      <c r="DE304" s="110"/>
      <c r="DF304" s="110"/>
      <c r="DG304" s="110"/>
      <c r="DH304" s="110"/>
      <c r="DI304" s="110"/>
      <c r="DJ304" s="110"/>
      <c r="DK304" s="110"/>
      <c r="DL304" s="110"/>
      <c r="DM304" s="110"/>
      <c r="DN304" s="110"/>
      <c r="DO304" s="110"/>
      <c r="DP304" s="110"/>
      <c r="DQ304" s="110"/>
      <c r="DR304" s="110"/>
      <c r="DS304" s="110"/>
      <c r="DT304" s="110"/>
      <c r="DU304" s="110"/>
      <c r="DV304" s="110"/>
      <c r="DW304" s="110"/>
      <c r="DX304" s="110"/>
      <c r="DY304" s="110"/>
      <c r="DZ304" s="110"/>
    </row>
    <row r="305" spans="17:130" s="146" customFormat="1">
      <c r="Q305" s="333"/>
      <c r="R305" s="325"/>
      <c r="S305" s="325"/>
      <c r="T305" s="325"/>
      <c r="U305" s="325"/>
      <c r="V305" s="325"/>
      <c r="W305" s="325"/>
      <c r="X305" s="325"/>
      <c r="Y305" s="325"/>
      <c r="Z305" s="325"/>
      <c r="AA305" s="325"/>
      <c r="AB305" s="325"/>
      <c r="AC305" s="325"/>
      <c r="AD305" s="325"/>
      <c r="AE305" s="325"/>
      <c r="AF305" s="309"/>
      <c r="AG305" s="309"/>
      <c r="AH305" s="301"/>
      <c r="AI305" s="301"/>
      <c r="AJ305" s="301"/>
      <c r="AK305" s="301"/>
      <c r="AL305" s="301"/>
      <c r="AM305" s="301"/>
      <c r="AN305" s="301"/>
      <c r="AO305" s="301"/>
      <c r="AP305" s="301"/>
      <c r="AQ305" s="301"/>
      <c r="AR305" s="301"/>
      <c r="AS305" s="301"/>
      <c r="AT305" s="301"/>
      <c r="AU305" s="301"/>
      <c r="AV305" s="301"/>
      <c r="AW305" s="301"/>
      <c r="AX305" s="301"/>
      <c r="AY305" s="301"/>
      <c r="AZ305" s="301"/>
      <c r="BA305" s="301"/>
      <c r="BB305" s="301"/>
      <c r="BC305" s="301"/>
      <c r="BD305" s="301"/>
      <c r="BE305" s="301"/>
      <c r="BF305" s="301"/>
      <c r="BG305" s="301"/>
      <c r="BH305" s="301"/>
      <c r="BI305" s="301"/>
      <c r="BJ305" s="110"/>
      <c r="BK305" s="110"/>
      <c r="BL305" s="110"/>
      <c r="BM305" s="110"/>
      <c r="BN305" s="110"/>
      <c r="BO305" s="110"/>
      <c r="BP305" s="110"/>
      <c r="BQ305" s="110"/>
      <c r="BR305" s="110"/>
      <c r="BS305" s="110"/>
      <c r="BT305" s="110"/>
      <c r="BU305" s="110"/>
      <c r="BV305" s="110"/>
      <c r="BW305" s="110"/>
      <c r="BX305" s="110"/>
      <c r="BY305" s="110"/>
      <c r="BZ305" s="110"/>
      <c r="CA305" s="110"/>
      <c r="CB305" s="110"/>
      <c r="CC305" s="110"/>
      <c r="CD305" s="110"/>
      <c r="CE305" s="110"/>
      <c r="CF305" s="110"/>
      <c r="CG305" s="110"/>
      <c r="CH305" s="110"/>
      <c r="CI305" s="110"/>
      <c r="CJ305" s="110"/>
      <c r="CK305" s="110"/>
      <c r="CL305" s="110"/>
      <c r="CM305" s="110"/>
      <c r="CN305" s="110"/>
      <c r="CO305" s="110"/>
      <c r="CP305" s="110"/>
      <c r="CQ305" s="110"/>
      <c r="CR305" s="110"/>
      <c r="CS305" s="110"/>
      <c r="CT305" s="110"/>
      <c r="CU305" s="110"/>
      <c r="CV305" s="110"/>
      <c r="CW305" s="110"/>
      <c r="CX305" s="110"/>
      <c r="CY305" s="110"/>
      <c r="CZ305" s="110"/>
      <c r="DA305" s="110"/>
      <c r="DB305" s="110"/>
      <c r="DC305" s="110"/>
      <c r="DD305" s="110"/>
      <c r="DE305" s="110"/>
      <c r="DF305" s="110"/>
      <c r="DG305" s="110"/>
      <c r="DH305" s="110"/>
      <c r="DI305" s="110"/>
      <c r="DJ305" s="110"/>
      <c r="DK305" s="110"/>
      <c r="DL305" s="110"/>
      <c r="DM305" s="110"/>
      <c r="DN305" s="110"/>
      <c r="DO305" s="110"/>
      <c r="DP305" s="110"/>
      <c r="DQ305" s="110"/>
      <c r="DR305" s="110"/>
      <c r="DS305" s="110"/>
      <c r="DT305" s="110"/>
      <c r="DU305" s="110"/>
      <c r="DV305" s="110"/>
      <c r="DW305" s="110"/>
      <c r="DX305" s="110"/>
      <c r="DY305" s="110"/>
      <c r="DZ305" s="110"/>
    </row>
    <row r="306" spans="17:130" s="146" customFormat="1">
      <c r="Q306" s="333"/>
      <c r="R306" s="325"/>
      <c r="S306" s="325"/>
      <c r="T306" s="325"/>
      <c r="U306" s="325"/>
      <c r="V306" s="325"/>
      <c r="W306" s="325"/>
      <c r="X306" s="325"/>
      <c r="Y306" s="325"/>
      <c r="Z306" s="325"/>
      <c r="AA306" s="325"/>
      <c r="AB306" s="325"/>
      <c r="AC306" s="325"/>
      <c r="AD306" s="325"/>
      <c r="AE306" s="325"/>
      <c r="AF306" s="309"/>
      <c r="AG306" s="309"/>
      <c r="AH306" s="301"/>
      <c r="AI306" s="301"/>
      <c r="AJ306" s="301"/>
      <c r="AK306" s="301"/>
      <c r="AL306" s="301"/>
      <c r="AM306" s="301"/>
      <c r="AN306" s="301"/>
      <c r="AO306" s="301"/>
      <c r="AP306" s="301"/>
      <c r="AQ306" s="301"/>
      <c r="AR306" s="301"/>
      <c r="AS306" s="301"/>
      <c r="AT306" s="301"/>
      <c r="AU306" s="301"/>
      <c r="AV306" s="301"/>
      <c r="AW306" s="301"/>
      <c r="AX306" s="301"/>
      <c r="AY306" s="301"/>
      <c r="AZ306" s="301"/>
      <c r="BA306" s="301"/>
      <c r="BB306" s="301"/>
      <c r="BC306" s="301"/>
      <c r="BD306" s="301"/>
      <c r="BE306" s="301"/>
      <c r="BF306" s="301"/>
      <c r="BG306" s="301"/>
      <c r="BH306" s="301"/>
      <c r="BI306" s="301"/>
      <c r="BJ306" s="110"/>
      <c r="BK306" s="110"/>
      <c r="BL306" s="110"/>
      <c r="BM306" s="110"/>
      <c r="BN306" s="110"/>
      <c r="BO306" s="110"/>
      <c r="BP306" s="110"/>
      <c r="BQ306" s="110"/>
      <c r="BR306" s="110"/>
      <c r="BS306" s="110"/>
      <c r="BT306" s="110"/>
      <c r="BU306" s="110"/>
      <c r="BV306" s="110"/>
      <c r="BW306" s="110"/>
      <c r="BX306" s="110"/>
      <c r="BY306" s="110"/>
      <c r="BZ306" s="110"/>
      <c r="CA306" s="110"/>
      <c r="CB306" s="110"/>
      <c r="CC306" s="110"/>
      <c r="CD306" s="110"/>
      <c r="CE306" s="110"/>
      <c r="CF306" s="110"/>
      <c r="CG306" s="110"/>
      <c r="CH306" s="110"/>
      <c r="CI306" s="110"/>
      <c r="CJ306" s="110"/>
      <c r="CK306" s="110"/>
      <c r="CL306" s="110"/>
      <c r="CM306" s="110"/>
      <c r="CN306" s="110"/>
      <c r="CO306" s="110"/>
      <c r="CP306" s="110"/>
      <c r="CQ306" s="110"/>
      <c r="CR306" s="110"/>
      <c r="CS306" s="110"/>
      <c r="CT306" s="110"/>
      <c r="CU306" s="110"/>
      <c r="CV306" s="110"/>
      <c r="CW306" s="110"/>
      <c r="CX306" s="110"/>
      <c r="CY306" s="110"/>
      <c r="CZ306" s="110"/>
      <c r="DA306" s="110"/>
      <c r="DB306" s="110"/>
      <c r="DC306" s="110"/>
      <c r="DD306" s="110"/>
      <c r="DE306" s="110"/>
      <c r="DF306" s="110"/>
      <c r="DG306" s="110"/>
      <c r="DH306" s="110"/>
      <c r="DI306" s="110"/>
      <c r="DJ306" s="110"/>
      <c r="DK306" s="110"/>
      <c r="DL306" s="110"/>
      <c r="DM306" s="110"/>
      <c r="DN306" s="110"/>
      <c r="DO306" s="110"/>
      <c r="DP306" s="110"/>
      <c r="DQ306" s="110"/>
      <c r="DR306" s="110"/>
      <c r="DS306" s="110"/>
      <c r="DT306" s="110"/>
      <c r="DU306" s="110"/>
      <c r="DV306" s="110"/>
      <c r="DW306" s="110"/>
      <c r="DX306" s="110"/>
      <c r="DY306" s="110"/>
      <c r="DZ306" s="110"/>
    </row>
    <row r="307" spans="17:130" s="146" customFormat="1">
      <c r="Q307" s="333"/>
      <c r="R307" s="325"/>
      <c r="S307" s="325"/>
      <c r="T307" s="325"/>
      <c r="U307" s="325"/>
      <c r="V307" s="325"/>
      <c r="W307" s="325"/>
      <c r="X307" s="325"/>
      <c r="Y307" s="325"/>
      <c r="Z307" s="325"/>
      <c r="AA307" s="325"/>
      <c r="AB307" s="325"/>
      <c r="AC307" s="325"/>
      <c r="AD307" s="325"/>
      <c r="AE307" s="325"/>
      <c r="AF307" s="309"/>
      <c r="AG307" s="309"/>
      <c r="AH307" s="301"/>
      <c r="AI307" s="301"/>
      <c r="AJ307" s="301"/>
      <c r="AK307" s="301"/>
      <c r="AL307" s="301"/>
      <c r="AM307" s="301"/>
      <c r="AN307" s="301"/>
      <c r="AO307" s="301"/>
      <c r="AP307" s="301"/>
      <c r="AQ307" s="301"/>
      <c r="AR307" s="301"/>
      <c r="AS307" s="301"/>
      <c r="AT307" s="301"/>
      <c r="AU307" s="301"/>
      <c r="AV307" s="301"/>
      <c r="AW307" s="301"/>
      <c r="AX307" s="301"/>
      <c r="AY307" s="301"/>
      <c r="AZ307" s="301"/>
      <c r="BA307" s="301"/>
      <c r="BB307" s="301"/>
      <c r="BC307" s="301"/>
      <c r="BD307" s="301"/>
      <c r="BE307" s="301"/>
      <c r="BF307" s="301"/>
      <c r="BG307" s="301"/>
      <c r="BH307" s="301"/>
      <c r="BI307" s="301"/>
      <c r="BJ307" s="110"/>
      <c r="BK307" s="110"/>
      <c r="BL307" s="110"/>
      <c r="BM307" s="110"/>
      <c r="BN307" s="110"/>
      <c r="BO307" s="110"/>
      <c r="BP307" s="110"/>
      <c r="BQ307" s="110"/>
      <c r="BR307" s="110"/>
      <c r="BS307" s="110"/>
      <c r="BT307" s="110"/>
      <c r="BU307" s="110"/>
      <c r="BV307" s="110"/>
      <c r="BW307" s="110"/>
      <c r="BX307" s="110"/>
      <c r="BY307" s="110"/>
      <c r="BZ307" s="110"/>
      <c r="CA307" s="110"/>
      <c r="CB307" s="110"/>
      <c r="CC307" s="110"/>
      <c r="CD307" s="110"/>
      <c r="CE307" s="110"/>
      <c r="CF307" s="110"/>
      <c r="CG307" s="110"/>
      <c r="CH307" s="110"/>
      <c r="CI307" s="110"/>
      <c r="CJ307" s="110"/>
      <c r="CK307" s="110"/>
      <c r="CL307" s="110"/>
      <c r="CM307" s="110"/>
      <c r="CN307" s="110"/>
      <c r="CO307" s="110"/>
      <c r="CP307" s="110"/>
      <c r="CQ307" s="110"/>
      <c r="CR307" s="110"/>
      <c r="CS307" s="110"/>
      <c r="CT307" s="110"/>
      <c r="CU307" s="110"/>
      <c r="CV307" s="110"/>
      <c r="CW307" s="110"/>
      <c r="CX307" s="110"/>
      <c r="CY307" s="110"/>
      <c r="CZ307" s="110"/>
      <c r="DA307" s="110"/>
      <c r="DB307" s="110"/>
      <c r="DC307" s="110"/>
      <c r="DD307" s="110"/>
      <c r="DE307" s="110"/>
      <c r="DF307" s="110"/>
      <c r="DG307" s="110"/>
      <c r="DH307" s="110"/>
      <c r="DI307" s="110"/>
      <c r="DJ307" s="110"/>
      <c r="DK307" s="110"/>
      <c r="DL307" s="110"/>
      <c r="DM307" s="110"/>
      <c r="DN307" s="110"/>
      <c r="DO307" s="110"/>
      <c r="DP307" s="110"/>
      <c r="DQ307" s="110"/>
      <c r="DR307" s="110"/>
      <c r="DS307" s="110"/>
      <c r="DT307" s="110"/>
      <c r="DU307" s="110"/>
      <c r="DV307" s="110"/>
      <c r="DW307" s="110"/>
      <c r="DX307" s="110"/>
      <c r="DY307" s="110"/>
      <c r="DZ307" s="110"/>
    </row>
    <row r="308" spans="17:130" s="146" customFormat="1">
      <c r="Q308" s="333"/>
      <c r="R308" s="325"/>
      <c r="S308" s="325"/>
      <c r="T308" s="325"/>
      <c r="U308" s="325"/>
      <c r="V308" s="325"/>
      <c r="W308" s="325"/>
      <c r="X308" s="325"/>
      <c r="Y308" s="325"/>
      <c r="Z308" s="325"/>
      <c r="AA308" s="325"/>
      <c r="AB308" s="325"/>
      <c r="AC308" s="325"/>
      <c r="AD308" s="325"/>
      <c r="AE308" s="325"/>
      <c r="AF308" s="309"/>
      <c r="AG308" s="309"/>
      <c r="AH308" s="301"/>
      <c r="AI308" s="301"/>
      <c r="AJ308" s="301"/>
      <c r="AK308" s="301"/>
      <c r="AL308" s="301"/>
      <c r="AM308" s="301"/>
      <c r="AN308" s="301"/>
      <c r="AO308" s="301"/>
      <c r="AP308" s="301"/>
      <c r="AQ308" s="301"/>
      <c r="AR308" s="301"/>
      <c r="AS308" s="301"/>
      <c r="AT308" s="301"/>
      <c r="AU308" s="301"/>
      <c r="AV308" s="301"/>
      <c r="AW308" s="301"/>
      <c r="AX308" s="301"/>
      <c r="AY308" s="301"/>
      <c r="AZ308" s="301"/>
      <c r="BA308" s="301"/>
      <c r="BB308" s="301"/>
      <c r="BC308" s="301"/>
      <c r="BD308" s="301"/>
      <c r="BE308" s="301"/>
      <c r="BF308" s="301"/>
      <c r="BG308" s="301"/>
      <c r="BH308" s="301"/>
      <c r="BI308" s="301"/>
      <c r="BJ308" s="110"/>
      <c r="BK308" s="110"/>
      <c r="BL308" s="110"/>
      <c r="BM308" s="110"/>
      <c r="BN308" s="110"/>
      <c r="BO308" s="110"/>
      <c r="BP308" s="110"/>
      <c r="BQ308" s="110"/>
      <c r="BR308" s="110"/>
      <c r="BS308" s="110"/>
      <c r="BT308" s="110"/>
      <c r="BU308" s="110"/>
      <c r="BV308" s="110"/>
      <c r="BW308" s="110"/>
      <c r="BX308" s="110"/>
      <c r="BY308" s="110"/>
      <c r="BZ308" s="110"/>
      <c r="CA308" s="110"/>
      <c r="CB308" s="110"/>
      <c r="CC308" s="110"/>
      <c r="CD308" s="110"/>
      <c r="CE308" s="110"/>
      <c r="CF308" s="110"/>
      <c r="CG308" s="110"/>
      <c r="CH308" s="110"/>
      <c r="CI308" s="110"/>
      <c r="CJ308" s="110"/>
      <c r="CK308" s="110"/>
      <c r="CL308" s="110"/>
      <c r="CM308" s="110"/>
      <c r="CN308" s="110"/>
      <c r="CO308" s="110"/>
      <c r="CP308" s="110"/>
      <c r="CQ308" s="110"/>
      <c r="CR308" s="110"/>
      <c r="CS308" s="110"/>
      <c r="CT308" s="110"/>
      <c r="CU308" s="110"/>
      <c r="CV308" s="110"/>
      <c r="CW308" s="110"/>
      <c r="CX308" s="110"/>
      <c r="CY308" s="110"/>
      <c r="CZ308" s="110"/>
      <c r="DA308" s="110"/>
      <c r="DB308" s="110"/>
      <c r="DC308" s="110"/>
      <c r="DD308" s="110"/>
      <c r="DE308" s="110"/>
      <c r="DF308" s="110"/>
      <c r="DG308" s="110"/>
      <c r="DH308" s="110"/>
      <c r="DI308" s="110"/>
      <c r="DJ308" s="110"/>
      <c r="DK308" s="110"/>
      <c r="DL308" s="110"/>
      <c r="DM308" s="110"/>
      <c r="DN308" s="110"/>
      <c r="DO308" s="110"/>
      <c r="DP308" s="110"/>
      <c r="DQ308" s="110"/>
      <c r="DR308" s="110"/>
      <c r="DS308" s="110"/>
      <c r="DT308" s="110"/>
      <c r="DU308" s="110"/>
      <c r="DV308" s="110"/>
      <c r="DW308" s="110"/>
      <c r="DX308" s="110"/>
      <c r="DY308" s="110"/>
      <c r="DZ308" s="110"/>
    </row>
    <row r="309" spans="17:130" s="146" customFormat="1">
      <c r="Q309" s="333"/>
      <c r="R309" s="325"/>
      <c r="S309" s="325"/>
      <c r="T309" s="325"/>
      <c r="U309" s="325"/>
      <c r="V309" s="325"/>
      <c r="W309" s="325"/>
      <c r="X309" s="325"/>
      <c r="Y309" s="325"/>
      <c r="Z309" s="325"/>
      <c r="AA309" s="325"/>
      <c r="AB309" s="325"/>
      <c r="AC309" s="325"/>
      <c r="AD309" s="325"/>
      <c r="AE309" s="325"/>
      <c r="AF309" s="309"/>
      <c r="AG309" s="309"/>
      <c r="AH309" s="301"/>
      <c r="AI309" s="301"/>
      <c r="AJ309" s="301"/>
      <c r="AK309" s="301"/>
      <c r="AL309" s="301"/>
      <c r="AM309" s="301"/>
      <c r="AN309" s="301"/>
      <c r="AO309" s="301"/>
      <c r="AP309" s="301"/>
      <c r="AQ309" s="301"/>
      <c r="AR309" s="301"/>
      <c r="AS309" s="301"/>
      <c r="AT309" s="301"/>
      <c r="AU309" s="301"/>
      <c r="AV309" s="301"/>
      <c r="AW309" s="301"/>
      <c r="AX309" s="301"/>
      <c r="AY309" s="301"/>
      <c r="AZ309" s="301"/>
      <c r="BA309" s="301"/>
      <c r="BB309" s="301"/>
      <c r="BC309" s="301"/>
      <c r="BD309" s="301"/>
      <c r="BE309" s="301"/>
      <c r="BF309" s="301"/>
      <c r="BG309" s="301"/>
      <c r="BH309" s="301"/>
      <c r="BI309" s="301"/>
      <c r="BJ309" s="110"/>
      <c r="BK309" s="110"/>
      <c r="BL309" s="110"/>
      <c r="BM309" s="110"/>
      <c r="BN309" s="110"/>
      <c r="BO309" s="110"/>
      <c r="BP309" s="110"/>
      <c r="BQ309" s="110"/>
      <c r="BR309" s="110"/>
      <c r="BS309" s="110"/>
      <c r="BT309" s="110"/>
      <c r="BU309" s="110"/>
      <c r="BV309" s="110"/>
      <c r="BW309" s="110"/>
      <c r="BX309" s="110"/>
      <c r="BY309" s="110"/>
      <c r="BZ309" s="110"/>
      <c r="CA309" s="110"/>
      <c r="CB309" s="110"/>
      <c r="CC309" s="110"/>
      <c r="CD309" s="110"/>
      <c r="CE309" s="110"/>
      <c r="CF309" s="110"/>
      <c r="CG309" s="110"/>
      <c r="CH309" s="110"/>
      <c r="CI309" s="110"/>
      <c r="CJ309" s="110"/>
      <c r="CK309" s="110"/>
      <c r="CL309" s="110"/>
      <c r="CM309" s="110"/>
      <c r="CN309" s="110"/>
      <c r="CO309" s="110"/>
      <c r="CP309" s="110"/>
      <c r="CQ309" s="110"/>
      <c r="CR309" s="110"/>
      <c r="CS309" s="110"/>
      <c r="CT309" s="110"/>
      <c r="CU309" s="110"/>
      <c r="CV309" s="110"/>
      <c r="CW309" s="110"/>
      <c r="CX309" s="110"/>
      <c r="CY309" s="110"/>
      <c r="CZ309" s="110"/>
      <c r="DA309" s="110"/>
      <c r="DB309" s="110"/>
      <c r="DC309" s="110"/>
      <c r="DD309" s="110"/>
      <c r="DE309" s="110"/>
      <c r="DF309" s="110"/>
      <c r="DG309" s="110"/>
      <c r="DH309" s="110"/>
      <c r="DI309" s="110"/>
      <c r="DJ309" s="110"/>
      <c r="DK309" s="110"/>
      <c r="DL309" s="110"/>
      <c r="DM309" s="110"/>
      <c r="DN309" s="110"/>
      <c r="DO309" s="110"/>
      <c r="DP309" s="110"/>
      <c r="DQ309" s="110"/>
      <c r="DR309" s="110"/>
      <c r="DS309" s="110"/>
      <c r="DT309" s="110"/>
      <c r="DU309" s="110"/>
      <c r="DV309" s="110"/>
      <c r="DW309" s="110"/>
      <c r="DX309" s="110"/>
      <c r="DY309" s="110"/>
      <c r="DZ309" s="110"/>
    </row>
    <row r="310" spans="17:130" s="146" customFormat="1">
      <c r="Q310" s="333"/>
      <c r="R310" s="325"/>
      <c r="S310" s="325"/>
      <c r="T310" s="325"/>
      <c r="U310" s="325"/>
      <c r="V310" s="325"/>
      <c r="W310" s="325"/>
      <c r="X310" s="325"/>
      <c r="Y310" s="325"/>
      <c r="Z310" s="325"/>
      <c r="AA310" s="325"/>
      <c r="AB310" s="325"/>
      <c r="AC310" s="325"/>
      <c r="AD310" s="325"/>
      <c r="AE310" s="325"/>
      <c r="AF310" s="309"/>
      <c r="AG310" s="309"/>
      <c r="AH310" s="301"/>
      <c r="AI310" s="301"/>
      <c r="AJ310" s="301"/>
      <c r="AK310" s="301"/>
      <c r="AL310" s="301"/>
      <c r="AM310" s="301"/>
      <c r="AN310" s="301"/>
      <c r="AO310" s="301"/>
      <c r="AP310" s="301"/>
      <c r="AQ310" s="301"/>
      <c r="AR310" s="301"/>
      <c r="AS310" s="301"/>
      <c r="AT310" s="301"/>
      <c r="AU310" s="301"/>
      <c r="AV310" s="301"/>
      <c r="AW310" s="301"/>
      <c r="AX310" s="301"/>
      <c r="AY310" s="301"/>
      <c r="AZ310" s="301"/>
      <c r="BA310" s="301"/>
      <c r="BB310" s="301"/>
      <c r="BC310" s="301"/>
      <c r="BD310" s="301"/>
      <c r="BE310" s="301"/>
      <c r="BF310" s="301"/>
      <c r="BG310" s="301"/>
      <c r="BH310" s="301"/>
      <c r="BI310" s="301"/>
      <c r="BJ310" s="110"/>
      <c r="BK310" s="110"/>
      <c r="BL310" s="110"/>
      <c r="BM310" s="110"/>
      <c r="BN310" s="110"/>
      <c r="BO310" s="110"/>
      <c r="BP310" s="110"/>
      <c r="BQ310" s="110"/>
      <c r="BR310" s="110"/>
      <c r="BS310" s="110"/>
      <c r="BT310" s="110"/>
      <c r="BU310" s="110"/>
      <c r="BV310" s="110"/>
      <c r="BW310" s="110"/>
      <c r="BX310" s="110"/>
      <c r="BY310" s="110"/>
      <c r="BZ310" s="110"/>
      <c r="CA310" s="110"/>
      <c r="CB310" s="110"/>
      <c r="CC310" s="110"/>
      <c r="CD310" s="110"/>
      <c r="CE310" s="110"/>
      <c r="CF310" s="110"/>
      <c r="CG310" s="110"/>
      <c r="CH310" s="110"/>
      <c r="CI310" s="110"/>
      <c r="CJ310" s="110"/>
      <c r="CK310" s="110"/>
      <c r="CL310" s="110"/>
      <c r="CM310" s="110"/>
      <c r="CN310" s="110"/>
      <c r="CO310" s="110"/>
      <c r="CP310" s="110"/>
      <c r="CQ310" s="110"/>
      <c r="CR310" s="110"/>
      <c r="CS310" s="110"/>
      <c r="CT310" s="110"/>
      <c r="CU310" s="110"/>
      <c r="CV310" s="110"/>
      <c r="CW310" s="110"/>
      <c r="CX310" s="110"/>
      <c r="CY310" s="110"/>
      <c r="CZ310" s="110"/>
      <c r="DA310" s="110"/>
      <c r="DB310" s="110"/>
      <c r="DC310" s="110"/>
      <c r="DD310" s="110"/>
      <c r="DE310" s="110"/>
      <c r="DF310" s="110"/>
      <c r="DG310" s="110"/>
      <c r="DH310" s="110"/>
      <c r="DI310" s="110"/>
      <c r="DJ310" s="110"/>
      <c r="DK310" s="110"/>
      <c r="DL310" s="110"/>
      <c r="DM310" s="110"/>
      <c r="DN310" s="110"/>
      <c r="DO310" s="110"/>
      <c r="DP310" s="110"/>
      <c r="DQ310" s="110"/>
      <c r="DR310" s="110"/>
      <c r="DS310" s="110"/>
      <c r="DT310" s="110"/>
      <c r="DU310" s="110"/>
      <c r="DV310" s="110"/>
      <c r="DW310" s="110"/>
      <c r="DX310" s="110"/>
      <c r="DY310" s="110"/>
      <c r="DZ310" s="110"/>
    </row>
    <row r="311" spans="17:130" s="146" customFormat="1">
      <c r="Q311" s="333"/>
      <c r="R311" s="325"/>
      <c r="S311" s="325"/>
      <c r="T311" s="325"/>
      <c r="U311" s="325"/>
      <c r="V311" s="325"/>
      <c r="W311" s="325"/>
      <c r="X311" s="325"/>
      <c r="Y311" s="325"/>
      <c r="Z311" s="325"/>
      <c r="AA311" s="325"/>
      <c r="AB311" s="325"/>
      <c r="AC311" s="325"/>
      <c r="AD311" s="325"/>
      <c r="AE311" s="325"/>
      <c r="AF311" s="309"/>
      <c r="AG311" s="309"/>
      <c r="AH311" s="301"/>
      <c r="AI311" s="301"/>
      <c r="AJ311" s="301"/>
      <c r="AK311" s="301"/>
      <c r="AL311" s="301"/>
      <c r="AM311" s="301"/>
      <c r="AN311" s="301"/>
      <c r="AO311" s="301"/>
      <c r="AP311" s="301"/>
      <c r="AQ311" s="301"/>
      <c r="AR311" s="301"/>
      <c r="AS311" s="301"/>
      <c r="AT311" s="301"/>
      <c r="AU311" s="301"/>
      <c r="AV311" s="301"/>
      <c r="AW311" s="301"/>
      <c r="AX311" s="301"/>
      <c r="AY311" s="301"/>
      <c r="AZ311" s="301"/>
      <c r="BA311" s="301"/>
      <c r="BB311" s="301"/>
      <c r="BC311" s="301"/>
      <c r="BD311" s="301"/>
      <c r="BE311" s="301"/>
      <c r="BF311" s="301"/>
      <c r="BG311" s="301"/>
      <c r="BH311" s="301"/>
      <c r="BI311" s="301"/>
      <c r="BJ311" s="110"/>
      <c r="BK311" s="110"/>
      <c r="BL311" s="110"/>
      <c r="BM311" s="110"/>
      <c r="BN311" s="110"/>
      <c r="BO311" s="110"/>
      <c r="BP311" s="110"/>
      <c r="BQ311" s="110"/>
      <c r="BR311" s="110"/>
      <c r="BS311" s="110"/>
      <c r="BT311" s="110"/>
      <c r="BU311" s="110"/>
      <c r="BV311" s="110"/>
      <c r="BW311" s="110"/>
      <c r="BX311" s="110"/>
      <c r="BY311" s="110"/>
      <c r="BZ311" s="110"/>
      <c r="CA311" s="110"/>
      <c r="CB311" s="110"/>
      <c r="CC311" s="110"/>
      <c r="CD311" s="110"/>
      <c r="CE311" s="110"/>
      <c r="CF311" s="110"/>
      <c r="CG311" s="110"/>
      <c r="CH311" s="110"/>
      <c r="CI311" s="110"/>
      <c r="CJ311" s="110"/>
      <c r="CK311" s="110"/>
      <c r="CL311" s="110"/>
      <c r="CM311" s="110"/>
      <c r="CN311" s="110"/>
      <c r="CO311" s="110"/>
      <c r="CP311" s="110"/>
      <c r="CQ311" s="110"/>
      <c r="CR311" s="110"/>
      <c r="CS311" s="110"/>
      <c r="CT311" s="110"/>
      <c r="CU311" s="110"/>
      <c r="CV311" s="110"/>
      <c r="CW311" s="110"/>
      <c r="CX311" s="110"/>
      <c r="CY311" s="110"/>
      <c r="CZ311" s="110"/>
      <c r="DA311" s="110"/>
      <c r="DB311" s="110"/>
      <c r="DC311" s="110"/>
      <c r="DD311" s="110"/>
      <c r="DE311" s="110"/>
      <c r="DF311" s="110"/>
      <c r="DG311" s="110"/>
      <c r="DH311" s="110"/>
      <c r="DI311" s="110"/>
      <c r="DJ311" s="110"/>
      <c r="DK311" s="110"/>
      <c r="DL311" s="110"/>
      <c r="DM311" s="110"/>
      <c r="DN311" s="110"/>
      <c r="DO311" s="110"/>
      <c r="DP311" s="110"/>
      <c r="DQ311" s="110"/>
      <c r="DR311" s="110"/>
      <c r="DS311" s="110"/>
      <c r="DT311" s="110"/>
      <c r="DU311" s="110"/>
      <c r="DV311" s="110"/>
      <c r="DW311" s="110"/>
      <c r="DX311" s="110"/>
      <c r="DY311" s="110"/>
      <c r="DZ311" s="110"/>
    </row>
    <row r="312" spans="17:130" s="146" customFormat="1">
      <c r="Q312" s="333"/>
      <c r="R312" s="325"/>
      <c r="S312" s="325"/>
      <c r="T312" s="325"/>
      <c r="U312" s="325"/>
      <c r="V312" s="325"/>
      <c r="W312" s="325"/>
      <c r="X312" s="325"/>
      <c r="Y312" s="325"/>
      <c r="Z312" s="325"/>
      <c r="AA312" s="325"/>
      <c r="AB312" s="325"/>
      <c r="AC312" s="325"/>
      <c r="AD312" s="325"/>
      <c r="AE312" s="325"/>
      <c r="AF312" s="309"/>
      <c r="AG312" s="309"/>
      <c r="AH312" s="301"/>
      <c r="AI312" s="301"/>
      <c r="AJ312" s="301"/>
      <c r="AK312" s="301"/>
      <c r="AL312" s="301"/>
      <c r="AM312" s="301"/>
      <c r="AN312" s="301"/>
      <c r="AO312" s="301"/>
      <c r="AP312" s="301"/>
      <c r="AQ312" s="301"/>
      <c r="AR312" s="301"/>
      <c r="AS312" s="301"/>
      <c r="AT312" s="301"/>
      <c r="AU312" s="301"/>
      <c r="AV312" s="301"/>
      <c r="AW312" s="301"/>
      <c r="AX312" s="301"/>
      <c r="AY312" s="301"/>
      <c r="AZ312" s="301"/>
      <c r="BA312" s="301"/>
      <c r="BB312" s="301"/>
      <c r="BC312" s="301"/>
      <c r="BD312" s="301"/>
      <c r="BE312" s="301"/>
      <c r="BF312" s="301"/>
      <c r="BG312" s="301"/>
      <c r="BH312" s="301"/>
      <c r="BI312" s="301"/>
      <c r="BJ312" s="110"/>
      <c r="BK312" s="110"/>
      <c r="BL312" s="110"/>
      <c r="BM312" s="110"/>
      <c r="BN312" s="110"/>
      <c r="BO312" s="110"/>
      <c r="BP312" s="110"/>
      <c r="BQ312" s="110"/>
      <c r="BR312" s="110"/>
      <c r="BS312" s="110"/>
      <c r="BT312" s="110"/>
      <c r="BU312" s="110"/>
      <c r="BV312" s="110"/>
      <c r="BW312" s="110"/>
      <c r="BX312" s="110"/>
      <c r="BY312" s="110"/>
      <c r="BZ312" s="110"/>
      <c r="CA312" s="110"/>
      <c r="CB312" s="110"/>
      <c r="CC312" s="110"/>
      <c r="CD312" s="110"/>
      <c r="CE312" s="110"/>
      <c r="CF312" s="110"/>
      <c r="CG312" s="110"/>
      <c r="CH312" s="110"/>
      <c r="CI312" s="110"/>
      <c r="CJ312" s="110"/>
      <c r="CK312" s="110"/>
      <c r="CL312" s="110"/>
      <c r="CM312" s="110"/>
      <c r="CN312" s="110"/>
      <c r="CO312" s="110"/>
      <c r="CP312" s="110"/>
      <c r="CQ312" s="110"/>
      <c r="CR312" s="110"/>
      <c r="CS312" s="110"/>
      <c r="CT312" s="110"/>
      <c r="CU312" s="110"/>
      <c r="CV312" s="110"/>
      <c r="CW312" s="110"/>
      <c r="CX312" s="110"/>
      <c r="CY312" s="110"/>
      <c r="CZ312" s="110"/>
      <c r="DA312" s="110"/>
      <c r="DB312" s="110"/>
      <c r="DC312" s="110"/>
      <c r="DD312" s="110"/>
      <c r="DE312" s="110"/>
      <c r="DF312" s="110"/>
      <c r="DG312" s="110"/>
      <c r="DH312" s="110"/>
      <c r="DI312" s="110"/>
      <c r="DJ312" s="110"/>
      <c r="DK312" s="110"/>
      <c r="DL312" s="110"/>
      <c r="DM312" s="110"/>
      <c r="DN312" s="110"/>
      <c r="DO312" s="110"/>
      <c r="DP312" s="110"/>
      <c r="DQ312" s="110"/>
      <c r="DR312" s="110"/>
      <c r="DS312" s="110"/>
      <c r="DT312" s="110"/>
      <c r="DU312" s="110"/>
      <c r="DV312" s="110"/>
      <c r="DW312" s="110"/>
      <c r="DX312" s="110"/>
      <c r="DY312" s="110"/>
      <c r="DZ312" s="110"/>
    </row>
    <row r="313" spans="17:130" s="146" customFormat="1">
      <c r="Q313" s="333"/>
      <c r="R313" s="325"/>
      <c r="S313" s="325"/>
      <c r="T313" s="325"/>
      <c r="U313" s="325"/>
      <c r="V313" s="325"/>
      <c r="W313" s="325"/>
      <c r="X313" s="325"/>
      <c r="Y313" s="325"/>
      <c r="Z313" s="325"/>
      <c r="AA313" s="325"/>
      <c r="AB313" s="325"/>
      <c r="AC313" s="325"/>
      <c r="AD313" s="325"/>
      <c r="AE313" s="325"/>
      <c r="AF313" s="309"/>
      <c r="AG313" s="309"/>
      <c r="AH313" s="301"/>
      <c r="AI313" s="301"/>
      <c r="AJ313" s="301"/>
      <c r="AK313" s="301"/>
      <c r="AL313" s="301"/>
      <c r="AM313" s="301"/>
      <c r="AN313" s="301"/>
      <c r="AO313" s="301"/>
      <c r="AP313" s="301"/>
      <c r="AQ313" s="301"/>
      <c r="AR313" s="301"/>
      <c r="AS313" s="301"/>
      <c r="AT313" s="301"/>
      <c r="AU313" s="301"/>
      <c r="AV313" s="301"/>
      <c r="AW313" s="301"/>
      <c r="AX313" s="301"/>
      <c r="AY313" s="301"/>
      <c r="AZ313" s="301"/>
      <c r="BA313" s="301"/>
      <c r="BB313" s="301"/>
      <c r="BC313" s="301"/>
      <c r="BD313" s="301"/>
      <c r="BE313" s="301"/>
      <c r="BF313" s="301"/>
      <c r="BG313" s="301"/>
      <c r="BH313" s="301"/>
      <c r="BI313" s="301"/>
      <c r="BJ313" s="110"/>
      <c r="BK313" s="110"/>
      <c r="BL313" s="110"/>
      <c r="BM313" s="110"/>
      <c r="BN313" s="110"/>
      <c r="BO313" s="110"/>
      <c r="BP313" s="110"/>
      <c r="BQ313" s="110"/>
      <c r="BR313" s="110"/>
      <c r="BS313" s="110"/>
      <c r="BT313" s="110"/>
      <c r="BU313" s="110"/>
      <c r="BV313" s="110"/>
      <c r="BW313" s="110"/>
      <c r="BX313" s="110"/>
      <c r="BY313" s="110"/>
      <c r="BZ313" s="110"/>
      <c r="CA313" s="110"/>
      <c r="CB313" s="110"/>
      <c r="CC313" s="110"/>
      <c r="CD313" s="110"/>
      <c r="CE313" s="110"/>
      <c r="CF313" s="110"/>
      <c r="CG313" s="110"/>
      <c r="CH313" s="110"/>
      <c r="CI313" s="110"/>
      <c r="CJ313" s="110"/>
      <c r="CK313" s="110"/>
      <c r="CL313" s="110"/>
      <c r="CM313" s="110"/>
      <c r="CN313" s="110"/>
      <c r="CO313" s="110"/>
      <c r="CP313" s="110"/>
      <c r="CQ313" s="110"/>
      <c r="CR313" s="110"/>
      <c r="CS313" s="110"/>
      <c r="CT313" s="110"/>
      <c r="CU313" s="110"/>
      <c r="CV313" s="110"/>
      <c r="CW313" s="110"/>
      <c r="CX313" s="110"/>
      <c r="CY313" s="110"/>
      <c r="CZ313" s="110"/>
      <c r="DA313" s="110"/>
      <c r="DB313" s="110"/>
      <c r="DC313" s="110"/>
      <c r="DD313" s="110"/>
      <c r="DE313" s="110"/>
      <c r="DF313" s="110"/>
      <c r="DG313" s="110"/>
      <c r="DH313" s="110"/>
      <c r="DI313" s="110"/>
      <c r="DJ313" s="110"/>
      <c r="DK313" s="110"/>
      <c r="DL313" s="110"/>
      <c r="DM313" s="110"/>
      <c r="DN313" s="110"/>
      <c r="DO313" s="110"/>
      <c r="DP313" s="110"/>
      <c r="DQ313" s="110"/>
      <c r="DR313" s="110"/>
      <c r="DS313" s="110"/>
      <c r="DT313" s="110"/>
      <c r="DU313" s="110"/>
      <c r="DV313" s="110"/>
      <c r="DW313" s="110"/>
      <c r="DX313" s="110"/>
      <c r="DY313" s="110"/>
      <c r="DZ313" s="110"/>
    </row>
    <row r="314" spans="17:130" s="146" customFormat="1">
      <c r="Q314" s="333"/>
      <c r="R314" s="325"/>
      <c r="S314" s="325"/>
      <c r="T314" s="325"/>
      <c r="U314" s="325"/>
      <c r="V314" s="325"/>
      <c r="W314" s="325"/>
      <c r="X314" s="325"/>
      <c r="Y314" s="325"/>
      <c r="Z314" s="325"/>
      <c r="AA314" s="325"/>
      <c r="AB314" s="325"/>
      <c r="AC314" s="325"/>
      <c r="AD314" s="325"/>
      <c r="AE314" s="325"/>
      <c r="AF314" s="309"/>
      <c r="AG314" s="309"/>
      <c r="AH314" s="301"/>
      <c r="AI314" s="301"/>
      <c r="AJ314" s="301"/>
      <c r="AK314" s="301"/>
      <c r="AL314" s="301"/>
      <c r="AM314" s="301"/>
      <c r="AN314" s="301"/>
      <c r="AO314" s="301"/>
      <c r="AP314" s="301"/>
      <c r="AQ314" s="301"/>
      <c r="AR314" s="301"/>
      <c r="AS314" s="301"/>
      <c r="AT314" s="301"/>
      <c r="AU314" s="301"/>
      <c r="AV314" s="301"/>
      <c r="AW314" s="301"/>
      <c r="AX314" s="301"/>
      <c r="AY314" s="301"/>
      <c r="AZ314" s="301"/>
      <c r="BA314" s="301"/>
      <c r="BB314" s="301"/>
      <c r="BC314" s="301"/>
      <c r="BD314" s="301"/>
      <c r="BE314" s="301"/>
      <c r="BF314" s="301"/>
      <c r="BG314" s="301"/>
      <c r="BH314" s="301"/>
      <c r="BI314" s="301"/>
      <c r="BJ314" s="110"/>
      <c r="BK314" s="110"/>
      <c r="BL314" s="110"/>
      <c r="BM314" s="110"/>
      <c r="BN314" s="110"/>
      <c r="BO314" s="110"/>
      <c r="BP314" s="110"/>
      <c r="BQ314" s="110"/>
      <c r="BR314" s="110"/>
      <c r="BS314" s="110"/>
      <c r="BT314" s="110"/>
      <c r="BU314" s="110"/>
      <c r="BV314" s="110"/>
      <c r="BW314" s="110"/>
      <c r="BX314" s="110"/>
      <c r="BY314" s="110"/>
      <c r="BZ314" s="110"/>
      <c r="CA314" s="110"/>
      <c r="CB314" s="110"/>
      <c r="CC314" s="110"/>
      <c r="CD314" s="110"/>
      <c r="CE314" s="110"/>
      <c r="CF314" s="110"/>
      <c r="CG314" s="110"/>
      <c r="CH314" s="110"/>
      <c r="CI314" s="110"/>
      <c r="CJ314" s="110"/>
      <c r="CK314" s="110"/>
      <c r="CL314" s="110"/>
      <c r="CM314" s="110"/>
      <c r="CN314" s="110"/>
      <c r="CO314" s="110"/>
      <c r="CP314" s="110"/>
      <c r="CQ314" s="110"/>
      <c r="CR314" s="110"/>
      <c r="CS314" s="110"/>
      <c r="CT314" s="110"/>
      <c r="CU314" s="110"/>
      <c r="CV314" s="110"/>
      <c r="CW314" s="110"/>
      <c r="CX314" s="110"/>
      <c r="CY314" s="110"/>
      <c r="CZ314" s="110"/>
      <c r="DA314" s="110"/>
      <c r="DB314" s="110"/>
      <c r="DC314" s="110"/>
      <c r="DD314" s="110"/>
      <c r="DE314" s="110"/>
      <c r="DF314" s="110"/>
      <c r="DG314" s="110"/>
      <c r="DH314" s="110"/>
      <c r="DI314" s="110"/>
      <c r="DJ314" s="110"/>
      <c r="DK314" s="110"/>
      <c r="DL314" s="110"/>
      <c r="DM314" s="110"/>
      <c r="DN314" s="110"/>
      <c r="DO314" s="110"/>
      <c r="DP314" s="110"/>
      <c r="DQ314" s="110"/>
      <c r="DR314" s="110"/>
      <c r="DS314" s="110"/>
      <c r="DT314" s="110"/>
      <c r="DU314" s="110"/>
      <c r="DV314" s="110"/>
      <c r="DW314" s="110"/>
      <c r="DX314" s="110"/>
      <c r="DY314" s="110"/>
      <c r="DZ314" s="110"/>
    </row>
    <row r="315" spans="17:130" s="146" customFormat="1">
      <c r="Q315" s="333"/>
      <c r="R315" s="325"/>
      <c r="S315" s="325"/>
      <c r="T315" s="325"/>
      <c r="U315" s="325"/>
      <c r="V315" s="325"/>
      <c r="W315" s="325"/>
      <c r="X315" s="325"/>
      <c r="Y315" s="325"/>
      <c r="Z315" s="325"/>
      <c r="AA315" s="325"/>
      <c r="AB315" s="325"/>
      <c r="AC315" s="325"/>
      <c r="AD315" s="325"/>
      <c r="AE315" s="325"/>
      <c r="AF315" s="309"/>
      <c r="AG315" s="309"/>
      <c r="AH315" s="301"/>
      <c r="AI315" s="301"/>
      <c r="AJ315" s="301"/>
      <c r="AK315" s="301"/>
      <c r="AL315" s="301"/>
      <c r="AM315" s="301"/>
      <c r="AN315" s="301"/>
      <c r="AO315" s="301"/>
      <c r="AP315" s="301"/>
      <c r="AQ315" s="301"/>
      <c r="AR315" s="301"/>
      <c r="AS315" s="301"/>
      <c r="AT315" s="301"/>
      <c r="AU315" s="301"/>
      <c r="AV315" s="301"/>
      <c r="AW315" s="301"/>
      <c r="AX315" s="301"/>
      <c r="AY315" s="301"/>
      <c r="AZ315" s="301"/>
      <c r="BA315" s="301"/>
      <c r="BB315" s="301"/>
      <c r="BC315" s="301"/>
      <c r="BD315" s="301"/>
      <c r="BE315" s="301"/>
      <c r="BF315" s="301"/>
      <c r="BG315" s="301"/>
      <c r="BH315" s="301"/>
      <c r="BI315" s="301"/>
      <c r="BJ315" s="110"/>
      <c r="BK315" s="110"/>
      <c r="BL315" s="110"/>
      <c r="BM315" s="110"/>
      <c r="BN315" s="110"/>
      <c r="BO315" s="110"/>
      <c r="BP315" s="110"/>
      <c r="BQ315" s="110"/>
      <c r="BR315" s="110"/>
      <c r="BS315" s="110"/>
      <c r="BT315" s="110"/>
      <c r="BU315" s="110"/>
      <c r="BV315" s="110"/>
      <c r="BW315" s="110"/>
      <c r="BX315" s="110"/>
      <c r="BY315" s="110"/>
      <c r="BZ315" s="110"/>
      <c r="CA315" s="110"/>
      <c r="CB315" s="110"/>
      <c r="CC315" s="110"/>
      <c r="CD315" s="110"/>
      <c r="CE315" s="110"/>
      <c r="CF315" s="110"/>
      <c r="CG315" s="110"/>
      <c r="CH315" s="110"/>
      <c r="CI315" s="110"/>
      <c r="CJ315" s="110"/>
      <c r="CK315" s="110"/>
      <c r="CL315" s="110"/>
      <c r="CM315" s="110"/>
      <c r="CN315" s="110"/>
      <c r="CO315" s="110"/>
      <c r="CP315" s="110"/>
      <c r="CQ315" s="110"/>
      <c r="CR315" s="110"/>
      <c r="CS315" s="110"/>
      <c r="CT315" s="110"/>
      <c r="CU315" s="110"/>
      <c r="CV315" s="110"/>
      <c r="CW315" s="110"/>
      <c r="CX315" s="110"/>
      <c r="CY315" s="110"/>
      <c r="CZ315" s="110"/>
      <c r="DA315" s="110"/>
      <c r="DB315" s="110"/>
      <c r="DC315" s="110"/>
      <c r="DD315" s="110"/>
      <c r="DE315" s="110"/>
      <c r="DF315" s="110"/>
      <c r="DG315" s="110"/>
      <c r="DH315" s="110"/>
      <c r="DI315" s="110"/>
      <c r="DJ315" s="110"/>
      <c r="DK315" s="110"/>
      <c r="DL315" s="110"/>
      <c r="DM315" s="110"/>
      <c r="DN315" s="110"/>
      <c r="DO315" s="110"/>
      <c r="DP315" s="110"/>
      <c r="DQ315" s="110"/>
      <c r="DR315" s="110"/>
      <c r="DS315" s="110"/>
      <c r="DT315" s="110"/>
      <c r="DU315" s="110"/>
      <c r="DV315" s="110"/>
      <c r="DW315" s="110"/>
      <c r="DX315" s="110"/>
      <c r="DY315" s="110"/>
      <c r="DZ315" s="110"/>
    </row>
    <row r="316" spans="17:130" s="146" customFormat="1">
      <c r="Q316" s="333"/>
      <c r="R316" s="325"/>
      <c r="S316" s="325"/>
      <c r="T316" s="325"/>
      <c r="U316" s="325"/>
      <c r="V316" s="325"/>
      <c r="W316" s="325"/>
      <c r="X316" s="325"/>
      <c r="Y316" s="325"/>
      <c r="Z316" s="325"/>
      <c r="AA316" s="325"/>
      <c r="AB316" s="325"/>
      <c r="AC316" s="325"/>
      <c r="AD316" s="325"/>
      <c r="AE316" s="325"/>
      <c r="AF316" s="309"/>
      <c r="AG316" s="309"/>
      <c r="AH316" s="301"/>
      <c r="AI316" s="301"/>
      <c r="AJ316" s="301"/>
      <c r="AK316" s="301"/>
      <c r="AL316" s="301"/>
      <c r="AM316" s="301"/>
      <c r="AN316" s="301"/>
      <c r="AO316" s="301"/>
      <c r="AP316" s="301"/>
      <c r="AQ316" s="301"/>
      <c r="AR316" s="301"/>
      <c r="AS316" s="301"/>
      <c r="AT316" s="301"/>
      <c r="AU316" s="301"/>
      <c r="AV316" s="301"/>
      <c r="AW316" s="301"/>
      <c r="AX316" s="301"/>
      <c r="AY316" s="301"/>
      <c r="AZ316" s="301"/>
      <c r="BA316" s="301"/>
      <c r="BB316" s="301"/>
      <c r="BC316" s="301"/>
      <c r="BD316" s="301"/>
      <c r="BE316" s="301"/>
      <c r="BF316" s="301"/>
      <c r="BG316" s="301"/>
      <c r="BH316" s="301"/>
      <c r="BI316" s="301"/>
      <c r="BJ316" s="110"/>
      <c r="BK316" s="110"/>
      <c r="BL316" s="110"/>
      <c r="BM316" s="110"/>
      <c r="BN316" s="110"/>
      <c r="BO316" s="110"/>
      <c r="BP316" s="110"/>
      <c r="BQ316" s="110"/>
      <c r="BR316" s="110"/>
      <c r="BS316" s="110"/>
      <c r="BT316" s="110"/>
      <c r="BU316" s="110"/>
      <c r="BV316" s="110"/>
      <c r="BW316" s="110"/>
      <c r="BX316" s="110"/>
      <c r="BY316" s="110"/>
      <c r="BZ316" s="110"/>
      <c r="CA316" s="110"/>
      <c r="CB316" s="110"/>
      <c r="CC316" s="110"/>
      <c r="CD316" s="110"/>
      <c r="CE316" s="110"/>
      <c r="CF316" s="110"/>
      <c r="CG316" s="110"/>
      <c r="CH316" s="110"/>
      <c r="CI316" s="110"/>
      <c r="CJ316" s="110"/>
      <c r="CK316" s="110"/>
      <c r="CL316" s="110"/>
      <c r="CM316" s="110"/>
      <c r="CN316" s="110"/>
      <c r="CO316" s="110"/>
      <c r="CP316" s="110"/>
      <c r="CQ316" s="110"/>
      <c r="CR316" s="110"/>
      <c r="CS316" s="110"/>
      <c r="CT316" s="110"/>
      <c r="CU316" s="110"/>
      <c r="CV316" s="110"/>
      <c r="CW316" s="110"/>
      <c r="CX316" s="110"/>
      <c r="CY316" s="110"/>
      <c r="CZ316" s="110"/>
      <c r="DA316" s="110"/>
      <c r="DB316" s="110"/>
      <c r="DC316" s="110"/>
      <c r="DD316" s="110"/>
      <c r="DE316" s="110"/>
      <c r="DF316" s="110"/>
      <c r="DG316" s="110"/>
      <c r="DH316" s="110"/>
      <c r="DI316" s="110"/>
      <c r="DJ316" s="110"/>
      <c r="DK316" s="110"/>
      <c r="DL316" s="110"/>
      <c r="DM316" s="110"/>
      <c r="DN316" s="110"/>
      <c r="DO316" s="110"/>
      <c r="DP316" s="110"/>
      <c r="DQ316" s="110"/>
      <c r="DR316" s="110"/>
      <c r="DS316" s="110"/>
      <c r="DT316" s="110"/>
      <c r="DU316" s="110"/>
      <c r="DV316" s="110"/>
      <c r="DW316" s="110"/>
      <c r="DX316" s="110"/>
      <c r="DY316" s="110"/>
      <c r="DZ316" s="110"/>
    </row>
    <row r="317" spans="17:130" s="146" customFormat="1">
      <c r="Q317" s="333"/>
      <c r="R317" s="325"/>
      <c r="S317" s="325"/>
      <c r="T317" s="325"/>
      <c r="U317" s="325"/>
      <c r="V317" s="325"/>
      <c r="W317" s="325"/>
      <c r="X317" s="325"/>
      <c r="Y317" s="325"/>
      <c r="Z317" s="325"/>
      <c r="AA317" s="325"/>
      <c r="AB317" s="325"/>
      <c r="AC317" s="325"/>
      <c r="AD317" s="325"/>
      <c r="AE317" s="325"/>
      <c r="AF317" s="309"/>
      <c r="AG317" s="309"/>
      <c r="AH317" s="301"/>
      <c r="AI317" s="301"/>
      <c r="AJ317" s="301"/>
      <c r="AK317" s="301"/>
      <c r="AL317" s="301"/>
      <c r="AM317" s="301"/>
      <c r="AN317" s="301"/>
      <c r="AO317" s="301"/>
      <c r="AP317" s="301"/>
      <c r="AQ317" s="301"/>
      <c r="AR317" s="301"/>
      <c r="AS317" s="301"/>
      <c r="AT317" s="301"/>
      <c r="AU317" s="301"/>
      <c r="AV317" s="301"/>
      <c r="AW317" s="301"/>
      <c r="AX317" s="301"/>
      <c r="AY317" s="301"/>
      <c r="AZ317" s="301"/>
      <c r="BA317" s="301"/>
      <c r="BB317" s="301"/>
      <c r="BC317" s="301"/>
      <c r="BD317" s="301"/>
      <c r="BE317" s="301"/>
      <c r="BF317" s="301"/>
      <c r="BG317" s="301"/>
      <c r="BH317" s="301"/>
      <c r="BI317" s="301"/>
      <c r="BJ317" s="110"/>
      <c r="BK317" s="110"/>
      <c r="BL317" s="110"/>
      <c r="BM317" s="110"/>
      <c r="BN317" s="110"/>
      <c r="BO317" s="110"/>
      <c r="BP317" s="110"/>
      <c r="BQ317" s="110"/>
      <c r="BR317" s="110"/>
      <c r="BS317" s="110"/>
      <c r="BT317" s="110"/>
      <c r="BU317" s="110"/>
      <c r="BV317" s="110"/>
      <c r="BW317" s="110"/>
      <c r="BX317" s="110"/>
      <c r="BY317" s="110"/>
      <c r="BZ317" s="110"/>
      <c r="CA317" s="110"/>
      <c r="CB317" s="110"/>
      <c r="CC317" s="110"/>
      <c r="CD317" s="110"/>
      <c r="CE317" s="110"/>
      <c r="CF317" s="110"/>
      <c r="CG317" s="110"/>
      <c r="CH317" s="110"/>
      <c r="CI317" s="110"/>
      <c r="CJ317" s="110"/>
      <c r="CK317" s="110"/>
      <c r="CL317" s="110"/>
      <c r="CM317" s="110"/>
      <c r="CN317" s="110"/>
      <c r="CO317" s="110"/>
      <c r="CP317" s="110"/>
      <c r="CQ317" s="110"/>
      <c r="CR317" s="110"/>
      <c r="CS317" s="110"/>
      <c r="CT317" s="110"/>
      <c r="CU317" s="110"/>
      <c r="CV317" s="110"/>
      <c r="CW317" s="110"/>
      <c r="CX317" s="110"/>
      <c r="CY317" s="110"/>
      <c r="CZ317" s="110"/>
      <c r="DA317" s="110"/>
      <c r="DB317" s="110"/>
      <c r="DC317" s="110"/>
      <c r="DD317" s="110"/>
      <c r="DE317" s="110"/>
      <c r="DF317" s="110"/>
      <c r="DG317" s="110"/>
      <c r="DH317" s="110"/>
      <c r="DI317" s="110"/>
      <c r="DJ317" s="110"/>
      <c r="DK317" s="110"/>
      <c r="DL317" s="110"/>
      <c r="DM317" s="110"/>
      <c r="DN317" s="110"/>
      <c r="DO317" s="110"/>
      <c r="DP317" s="110"/>
      <c r="DQ317" s="110"/>
      <c r="DR317" s="110"/>
      <c r="DS317" s="110"/>
      <c r="DT317" s="110"/>
      <c r="DU317" s="110"/>
      <c r="DV317" s="110"/>
      <c r="DW317" s="110"/>
      <c r="DX317" s="110"/>
      <c r="DY317" s="110"/>
      <c r="DZ317" s="110"/>
    </row>
    <row r="318" spans="17:130" s="146" customFormat="1">
      <c r="Q318" s="333"/>
      <c r="R318" s="325"/>
      <c r="S318" s="325"/>
      <c r="T318" s="325"/>
      <c r="U318" s="325"/>
      <c r="V318" s="325"/>
      <c r="W318" s="325"/>
      <c r="X318" s="325"/>
      <c r="Y318" s="325"/>
      <c r="Z318" s="325"/>
      <c r="AA318" s="325"/>
      <c r="AB318" s="325"/>
      <c r="AC318" s="325"/>
      <c r="AD318" s="325"/>
      <c r="AE318" s="325"/>
      <c r="AF318" s="309"/>
      <c r="AG318" s="309"/>
      <c r="AH318" s="301"/>
      <c r="AI318" s="301"/>
      <c r="AJ318" s="301"/>
      <c r="AK318" s="301"/>
      <c r="AL318" s="301"/>
      <c r="AM318" s="301"/>
      <c r="AN318" s="301"/>
      <c r="AO318" s="301"/>
      <c r="AP318" s="301"/>
      <c r="AQ318" s="301"/>
      <c r="AR318" s="301"/>
      <c r="AS318" s="301"/>
      <c r="AT318" s="301"/>
      <c r="AU318" s="301"/>
      <c r="AV318" s="301"/>
      <c r="AW318" s="301"/>
      <c r="AX318" s="301"/>
      <c r="AY318" s="301"/>
      <c r="AZ318" s="301"/>
      <c r="BA318" s="301"/>
      <c r="BB318" s="301"/>
      <c r="BC318" s="301"/>
      <c r="BD318" s="301"/>
      <c r="BE318" s="301"/>
      <c r="BF318" s="301"/>
      <c r="BG318" s="301"/>
      <c r="BH318" s="301"/>
      <c r="BI318" s="301"/>
      <c r="BJ318" s="110"/>
      <c r="BK318" s="110"/>
      <c r="BL318" s="110"/>
      <c r="BM318" s="110"/>
      <c r="BN318" s="110"/>
      <c r="BO318" s="110"/>
      <c r="BP318" s="110"/>
      <c r="BQ318" s="110"/>
      <c r="BR318" s="110"/>
      <c r="BS318" s="110"/>
      <c r="BT318" s="110"/>
      <c r="BU318" s="110"/>
      <c r="BV318" s="110"/>
      <c r="BW318" s="110"/>
      <c r="BX318" s="110"/>
      <c r="BY318" s="110"/>
      <c r="BZ318" s="110"/>
      <c r="CA318" s="110"/>
      <c r="CB318" s="110"/>
      <c r="CC318" s="110"/>
      <c r="CD318" s="110"/>
      <c r="CE318" s="110"/>
      <c r="CF318" s="110"/>
      <c r="CG318" s="110"/>
      <c r="CH318" s="110"/>
      <c r="CI318" s="110"/>
      <c r="CJ318" s="110"/>
      <c r="CK318" s="110"/>
      <c r="CL318" s="110"/>
      <c r="CM318" s="110"/>
      <c r="CN318" s="110"/>
      <c r="CO318" s="110"/>
      <c r="CP318" s="110"/>
      <c r="CQ318" s="110"/>
      <c r="CR318" s="110"/>
      <c r="CS318" s="110"/>
      <c r="CT318" s="110"/>
      <c r="CU318" s="110"/>
      <c r="CV318" s="110"/>
      <c r="CW318" s="110"/>
      <c r="CX318" s="110"/>
      <c r="CY318" s="110"/>
      <c r="CZ318" s="110"/>
      <c r="DA318" s="110"/>
      <c r="DB318" s="110"/>
      <c r="DC318" s="110"/>
      <c r="DD318" s="110"/>
      <c r="DE318" s="110"/>
      <c r="DF318" s="110"/>
      <c r="DG318" s="110"/>
      <c r="DH318" s="110"/>
      <c r="DI318" s="110"/>
      <c r="DJ318" s="110"/>
      <c r="DK318" s="110"/>
      <c r="DL318" s="110"/>
      <c r="DM318" s="110"/>
      <c r="DN318" s="110"/>
      <c r="DO318" s="110"/>
      <c r="DP318" s="110"/>
      <c r="DQ318" s="110"/>
      <c r="DR318" s="110"/>
      <c r="DS318" s="110"/>
      <c r="DT318" s="110"/>
      <c r="DU318" s="110"/>
      <c r="DV318" s="110"/>
      <c r="DW318" s="110"/>
      <c r="DX318" s="110"/>
      <c r="DY318" s="110"/>
      <c r="DZ318" s="110"/>
    </row>
    <row r="319" spans="17:130" s="146" customFormat="1">
      <c r="Q319" s="333"/>
      <c r="R319" s="325"/>
      <c r="S319" s="325"/>
      <c r="T319" s="325"/>
      <c r="U319" s="325"/>
      <c r="V319" s="325"/>
      <c r="W319" s="325"/>
      <c r="X319" s="325"/>
      <c r="Y319" s="325"/>
      <c r="Z319" s="325"/>
      <c r="AA319" s="325"/>
      <c r="AB319" s="325"/>
      <c r="AC319" s="325"/>
      <c r="AD319" s="325"/>
      <c r="AE319" s="325"/>
      <c r="AF319" s="309"/>
      <c r="AG319" s="309"/>
      <c r="AH319" s="301"/>
      <c r="AI319" s="301"/>
      <c r="AJ319" s="301"/>
      <c r="AK319" s="301"/>
      <c r="AL319" s="301"/>
      <c r="AM319" s="301"/>
      <c r="AN319" s="301"/>
      <c r="AO319" s="301"/>
      <c r="AP319" s="301"/>
      <c r="AQ319" s="301"/>
      <c r="AR319" s="301"/>
      <c r="AS319" s="301"/>
      <c r="AT319" s="301"/>
      <c r="AU319" s="301"/>
      <c r="AV319" s="301"/>
      <c r="AW319" s="301"/>
      <c r="AX319" s="301"/>
      <c r="AY319" s="301"/>
      <c r="AZ319" s="301"/>
      <c r="BA319" s="301"/>
      <c r="BB319" s="301"/>
      <c r="BC319" s="301"/>
      <c r="BD319" s="301"/>
      <c r="BE319" s="301"/>
      <c r="BF319" s="301"/>
      <c r="BG319" s="301"/>
      <c r="BH319" s="301"/>
      <c r="BI319" s="301"/>
      <c r="BJ319" s="110"/>
      <c r="BK319" s="110"/>
      <c r="BL319" s="110"/>
      <c r="BM319" s="110"/>
      <c r="BN319" s="110"/>
      <c r="BO319" s="110"/>
      <c r="BP319" s="110"/>
      <c r="BQ319" s="110"/>
      <c r="BR319" s="110"/>
      <c r="BS319" s="110"/>
      <c r="BT319" s="110"/>
      <c r="BU319" s="110"/>
      <c r="BV319" s="110"/>
      <c r="BW319" s="110"/>
      <c r="BX319" s="110"/>
      <c r="BY319" s="110"/>
      <c r="BZ319" s="110"/>
      <c r="CA319" s="110"/>
      <c r="CB319" s="110"/>
      <c r="CC319" s="110"/>
      <c r="CD319" s="110"/>
      <c r="CE319" s="110"/>
      <c r="CF319" s="110"/>
      <c r="CG319" s="110"/>
      <c r="CH319" s="110"/>
      <c r="CI319" s="110"/>
      <c r="CJ319" s="110"/>
      <c r="CK319" s="110"/>
      <c r="CL319" s="110"/>
      <c r="CM319" s="110"/>
      <c r="CN319" s="110"/>
      <c r="CO319" s="110"/>
      <c r="CP319" s="110"/>
      <c r="CQ319" s="110"/>
      <c r="CR319" s="110"/>
      <c r="CS319" s="110"/>
      <c r="CT319" s="110"/>
      <c r="CU319" s="110"/>
      <c r="CV319" s="110"/>
      <c r="CW319" s="110"/>
      <c r="CX319" s="110"/>
      <c r="CY319" s="110"/>
      <c r="CZ319" s="110"/>
      <c r="DA319" s="110"/>
      <c r="DB319" s="110"/>
      <c r="DC319" s="110"/>
      <c r="DD319" s="110"/>
      <c r="DE319" s="110"/>
      <c r="DF319" s="110"/>
      <c r="DG319" s="110"/>
      <c r="DH319" s="110"/>
      <c r="DI319" s="110"/>
      <c r="DJ319" s="110"/>
      <c r="DK319" s="110"/>
      <c r="DL319" s="110"/>
      <c r="DM319" s="110"/>
      <c r="DN319" s="110"/>
      <c r="DO319" s="110"/>
      <c r="DP319" s="110"/>
      <c r="DQ319" s="110"/>
      <c r="DR319" s="110"/>
      <c r="DS319" s="110"/>
      <c r="DT319" s="110"/>
      <c r="DU319" s="110"/>
      <c r="DV319" s="110"/>
      <c r="DW319" s="110"/>
      <c r="DX319" s="110"/>
      <c r="DY319" s="110"/>
      <c r="DZ319" s="110"/>
    </row>
    <row r="320" spans="17:130" s="146" customFormat="1">
      <c r="Q320" s="333"/>
      <c r="R320" s="325"/>
      <c r="S320" s="325"/>
      <c r="T320" s="325"/>
      <c r="U320" s="325"/>
      <c r="V320" s="325"/>
      <c r="W320" s="325"/>
      <c r="X320" s="325"/>
      <c r="Y320" s="325"/>
      <c r="Z320" s="325"/>
      <c r="AA320" s="325"/>
      <c r="AB320" s="325"/>
      <c r="AC320" s="325"/>
      <c r="AD320" s="325"/>
      <c r="AE320" s="325"/>
      <c r="AF320" s="309"/>
      <c r="AG320" s="309"/>
      <c r="AH320" s="301"/>
      <c r="AI320" s="301"/>
      <c r="AJ320" s="301"/>
      <c r="AK320" s="301"/>
      <c r="AL320" s="301"/>
      <c r="AM320" s="301"/>
      <c r="AN320" s="301"/>
      <c r="AO320" s="301"/>
      <c r="AP320" s="301"/>
      <c r="AQ320" s="301"/>
      <c r="AR320" s="301"/>
      <c r="AS320" s="301"/>
      <c r="AT320" s="301"/>
      <c r="AU320" s="301"/>
      <c r="AV320" s="301"/>
      <c r="AW320" s="301"/>
      <c r="AX320" s="301"/>
      <c r="AY320" s="301"/>
      <c r="AZ320" s="301"/>
      <c r="BA320" s="301"/>
      <c r="BB320" s="301"/>
      <c r="BC320" s="301"/>
      <c r="BD320" s="301"/>
      <c r="BE320" s="301"/>
      <c r="BF320" s="301"/>
      <c r="BG320" s="301"/>
      <c r="BH320" s="301"/>
      <c r="BI320" s="301"/>
      <c r="BJ320" s="110"/>
      <c r="BK320" s="110"/>
      <c r="BL320" s="110"/>
      <c r="BM320" s="110"/>
      <c r="BN320" s="110"/>
      <c r="BO320" s="110"/>
      <c r="BP320" s="110"/>
      <c r="BQ320" s="110"/>
      <c r="BR320" s="110"/>
      <c r="BS320" s="110"/>
      <c r="BT320" s="110"/>
      <c r="BU320" s="110"/>
      <c r="BV320" s="110"/>
      <c r="BW320" s="110"/>
      <c r="BX320" s="110"/>
      <c r="BY320" s="110"/>
      <c r="BZ320" s="110"/>
      <c r="CA320" s="110"/>
      <c r="CB320" s="110"/>
      <c r="CC320" s="110"/>
      <c r="CD320" s="110"/>
      <c r="CE320" s="110"/>
      <c r="CF320" s="110"/>
      <c r="CG320" s="110"/>
      <c r="CH320" s="110"/>
      <c r="CI320" s="110"/>
      <c r="CJ320" s="110"/>
      <c r="CK320" s="110"/>
      <c r="CL320" s="110"/>
      <c r="CM320" s="110"/>
      <c r="CN320" s="110"/>
      <c r="CO320" s="110"/>
      <c r="CP320" s="110"/>
      <c r="CQ320" s="110"/>
      <c r="CR320" s="110"/>
      <c r="CS320" s="110"/>
      <c r="CT320" s="110"/>
      <c r="CU320" s="110"/>
      <c r="CV320" s="110"/>
      <c r="CW320" s="110"/>
      <c r="CX320" s="110"/>
      <c r="CY320" s="110"/>
      <c r="CZ320" s="110"/>
      <c r="DA320" s="110"/>
      <c r="DB320" s="110"/>
      <c r="DC320" s="110"/>
      <c r="DD320" s="110"/>
      <c r="DE320" s="110"/>
      <c r="DF320" s="110"/>
      <c r="DG320" s="110"/>
      <c r="DH320" s="110"/>
      <c r="DI320" s="110"/>
      <c r="DJ320" s="110"/>
      <c r="DK320" s="110"/>
      <c r="DL320" s="110"/>
      <c r="DM320" s="110"/>
      <c r="DN320" s="110"/>
      <c r="DO320" s="110"/>
      <c r="DP320" s="110"/>
      <c r="DQ320" s="110"/>
      <c r="DR320" s="110"/>
      <c r="DS320" s="110"/>
      <c r="DT320" s="110"/>
      <c r="DU320" s="110"/>
      <c r="DV320" s="110"/>
      <c r="DW320" s="110"/>
      <c r="DX320" s="110"/>
      <c r="DY320" s="110"/>
      <c r="DZ320" s="110"/>
    </row>
    <row r="321" spans="17:130" s="146" customFormat="1">
      <c r="Q321" s="333"/>
      <c r="R321" s="325"/>
      <c r="S321" s="325"/>
      <c r="T321" s="325"/>
      <c r="U321" s="325"/>
      <c r="V321" s="325"/>
      <c r="W321" s="325"/>
      <c r="X321" s="325"/>
      <c r="Y321" s="325"/>
      <c r="Z321" s="325"/>
      <c r="AA321" s="325"/>
      <c r="AB321" s="325"/>
      <c r="AC321" s="325"/>
      <c r="AD321" s="325"/>
      <c r="AE321" s="325"/>
      <c r="AF321" s="309"/>
      <c r="AG321" s="309"/>
      <c r="AH321" s="301"/>
      <c r="AI321" s="301"/>
      <c r="AJ321" s="301"/>
      <c r="AK321" s="301"/>
      <c r="AL321" s="301"/>
      <c r="AM321" s="301"/>
      <c r="AN321" s="301"/>
      <c r="AO321" s="301"/>
      <c r="AP321" s="301"/>
      <c r="AQ321" s="301"/>
      <c r="AR321" s="301"/>
      <c r="AS321" s="301"/>
      <c r="AT321" s="301"/>
      <c r="AU321" s="301"/>
      <c r="AV321" s="301"/>
      <c r="AW321" s="301"/>
      <c r="AX321" s="301"/>
      <c r="AY321" s="301"/>
      <c r="AZ321" s="301"/>
      <c r="BA321" s="301"/>
      <c r="BB321" s="301"/>
      <c r="BC321" s="301"/>
      <c r="BD321" s="301"/>
      <c r="BE321" s="301"/>
      <c r="BF321" s="301"/>
      <c r="BG321" s="301"/>
      <c r="BH321" s="301"/>
      <c r="BI321" s="301"/>
      <c r="BJ321" s="110"/>
      <c r="BK321" s="110"/>
      <c r="BL321" s="110"/>
      <c r="BM321" s="110"/>
      <c r="BN321" s="110"/>
      <c r="BO321" s="110"/>
      <c r="BP321" s="110"/>
      <c r="BQ321" s="110"/>
      <c r="BR321" s="110"/>
      <c r="BS321" s="110"/>
      <c r="BT321" s="110"/>
      <c r="BU321" s="110"/>
      <c r="BV321" s="110"/>
      <c r="BW321" s="110"/>
      <c r="BX321" s="110"/>
      <c r="BY321" s="110"/>
      <c r="BZ321" s="110"/>
      <c r="CA321" s="110"/>
      <c r="CB321" s="110"/>
      <c r="CC321" s="110"/>
      <c r="CD321" s="110"/>
      <c r="CE321" s="110"/>
      <c r="CF321" s="110"/>
      <c r="CG321" s="110"/>
      <c r="CH321" s="110"/>
      <c r="CI321" s="110"/>
      <c r="CJ321" s="110"/>
      <c r="CK321" s="110"/>
      <c r="CL321" s="110"/>
      <c r="CM321" s="110"/>
      <c r="CN321" s="110"/>
      <c r="CO321" s="110"/>
      <c r="CP321" s="110"/>
      <c r="CQ321" s="110"/>
      <c r="CR321" s="110"/>
      <c r="CS321" s="110"/>
      <c r="CT321" s="110"/>
      <c r="CU321" s="110"/>
      <c r="CV321" s="110"/>
      <c r="CW321" s="110"/>
      <c r="CX321" s="110"/>
      <c r="CY321" s="110"/>
      <c r="CZ321" s="110"/>
      <c r="DA321" s="110"/>
      <c r="DB321" s="110"/>
      <c r="DC321" s="110"/>
      <c r="DD321" s="110"/>
      <c r="DE321" s="110"/>
      <c r="DF321" s="110"/>
      <c r="DG321" s="110"/>
      <c r="DH321" s="110"/>
      <c r="DI321" s="110"/>
      <c r="DJ321" s="110"/>
      <c r="DK321" s="110"/>
      <c r="DL321" s="110"/>
      <c r="DM321" s="110"/>
      <c r="DN321" s="110"/>
      <c r="DO321" s="110"/>
      <c r="DP321" s="110"/>
      <c r="DQ321" s="110"/>
      <c r="DR321" s="110"/>
      <c r="DS321" s="110"/>
      <c r="DT321" s="110"/>
      <c r="DU321" s="110"/>
      <c r="DV321" s="110"/>
      <c r="DW321" s="110"/>
      <c r="DX321" s="110"/>
      <c r="DY321" s="110"/>
      <c r="DZ321" s="110"/>
    </row>
    <row r="322" spans="17:130" s="146" customFormat="1">
      <c r="Q322" s="333"/>
      <c r="R322" s="325"/>
      <c r="S322" s="325"/>
      <c r="T322" s="325"/>
      <c r="U322" s="325"/>
      <c r="V322" s="325"/>
      <c r="W322" s="325"/>
      <c r="X322" s="325"/>
      <c r="Y322" s="325"/>
      <c r="Z322" s="325"/>
      <c r="AA322" s="325"/>
      <c r="AB322" s="325"/>
      <c r="AC322" s="325"/>
      <c r="AD322" s="325"/>
      <c r="AE322" s="325"/>
      <c r="AF322" s="309"/>
      <c r="AG322" s="309"/>
      <c r="AH322" s="301"/>
      <c r="AI322" s="301"/>
      <c r="AJ322" s="301"/>
      <c r="AK322" s="301"/>
      <c r="AL322" s="301"/>
      <c r="AM322" s="301"/>
      <c r="AN322" s="301"/>
      <c r="AO322" s="301"/>
      <c r="AP322" s="301"/>
      <c r="AQ322" s="301"/>
      <c r="AR322" s="301"/>
      <c r="AS322" s="301"/>
      <c r="AT322" s="301"/>
      <c r="AU322" s="301"/>
      <c r="AV322" s="301"/>
      <c r="AW322" s="301"/>
      <c r="AX322" s="301"/>
      <c r="AY322" s="301"/>
      <c r="AZ322" s="301"/>
      <c r="BA322" s="301"/>
      <c r="BB322" s="301"/>
      <c r="BC322" s="301"/>
      <c r="BD322" s="301"/>
      <c r="BE322" s="301"/>
      <c r="BF322" s="301"/>
      <c r="BG322" s="301"/>
      <c r="BH322" s="301"/>
      <c r="BI322" s="301"/>
      <c r="BJ322" s="110"/>
      <c r="BK322" s="110"/>
      <c r="BL322" s="110"/>
      <c r="BM322" s="110"/>
      <c r="BN322" s="110"/>
      <c r="BO322" s="110"/>
      <c r="BP322" s="110"/>
      <c r="BQ322" s="110"/>
      <c r="BR322" s="110"/>
      <c r="BS322" s="110"/>
      <c r="BT322" s="110"/>
      <c r="BU322" s="110"/>
      <c r="BV322" s="110"/>
      <c r="BW322" s="110"/>
      <c r="BX322" s="110"/>
      <c r="BY322" s="110"/>
      <c r="BZ322" s="110"/>
      <c r="CA322" s="110"/>
      <c r="CB322" s="110"/>
      <c r="CC322" s="110"/>
      <c r="CD322" s="110"/>
      <c r="CE322" s="110"/>
      <c r="CF322" s="110"/>
      <c r="CG322" s="110"/>
      <c r="CH322" s="110"/>
      <c r="CI322" s="110"/>
      <c r="CJ322" s="110"/>
      <c r="CK322" s="110"/>
      <c r="CL322" s="110"/>
      <c r="CM322" s="110"/>
      <c r="CN322" s="110"/>
      <c r="CO322" s="110"/>
      <c r="CP322" s="110"/>
      <c r="CQ322" s="110"/>
      <c r="CR322" s="110"/>
      <c r="CS322" s="110"/>
      <c r="CT322" s="110"/>
      <c r="CU322" s="110"/>
      <c r="CV322" s="110"/>
      <c r="CW322" s="110"/>
      <c r="CX322" s="110"/>
      <c r="CY322" s="110"/>
      <c r="CZ322" s="110"/>
      <c r="DA322" s="110"/>
      <c r="DB322" s="110"/>
      <c r="DC322" s="110"/>
      <c r="DD322" s="110"/>
      <c r="DE322" s="110"/>
      <c r="DF322" s="110"/>
      <c r="DG322" s="110"/>
      <c r="DH322" s="110"/>
      <c r="DI322" s="110"/>
      <c r="DJ322" s="110"/>
      <c r="DK322" s="110"/>
      <c r="DL322" s="110"/>
      <c r="DM322" s="110"/>
      <c r="DN322" s="110"/>
      <c r="DO322" s="110"/>
      <c r="DP322" s="110"/>
      <c r="DQ322" s="110"/>
      <c r="DR322" s="110"/>
      <c r="DS322" s="110"/>
      <c r="DT322" s="110"/>
      <c r="DU322" s="110"/>
      <c r="DV322" s="110"/>
      <c r="DW322" s="110"/>
      <c r="DX322" s="110"/>
      <c r="DY322" s="110"/>
      <c r="DZ322" s="110"/>
    </row>
    <row r="323" spans="17:130" s="146" customFormat="1">
      <c r="Q323" s="333"/>
      <c r="R323" s="325"/>
      <c r="S323" s="325"/>
      <c r="T323" s="325"/>
      <c r="U323" s="325"/>
      <c r="V323" s="325"/>
      <c r="W323" s="325"/>
      <c r="X323" s="325"/>
      <c r="Y323" s="325"/>
      <c r="Z323" s="325"/>
      <c r="AA323" s="325"/>
      <c r="AB323" s="325"/>
      <c r="AC323" s="325"/>
      <c r="AD323" s="325"/>
      <c r="AE323" s="325"/>
      <c r="AF323" s="309"/>
      <c r="AG323" s="309"/>
      <c r="AH323" s="301"/>
      <c r="AI323" s="301"/>
      <c r="AJ323" s="301"/>
      <c r="AK323" s="301"/>
      <c r="AL323" s="301"/>
      <c r="AM323" s="301"/>
      <c r="AN323" s="301"/>
      <c r="AO323" s="301"/>
      <c r="AP323" s="301"/>
      <c r="AQ323" s="301"/>
      <c r="AR323" s="301"/>
      <c r="AS323" s="301"/>
      <c r="AT323" s="301"/>
      <c r="AU323" s="301"/>
      <c r="AV323" s="301"/>
      <c r="AW323" s="301"/>
      <c r="AX323" s="301"/>
      <c r="AY323" s="301"/>
      <c r="AZ323" s="301"/>
      <c r="BA323" s="301"/>
      <c r="BB323" s="301"/>
      <c r="BC323" s="301"/>
      <c r="BD323" s="301"/>
      <c r="BE323" s="301"/>
      <c r="BF323" s="301"/>
      <c r="BG323" s="301"/>
      <c r="BH323" s="301"/>
      <c r="BI323" s="301"/>
      <c r="BJ323" s="110"/>
      <c r="BK323" s="110"/>
      <c r="BL323" s="110"/>
      <c r="BM323" s="110"/>
      <c r="BN323" s="110"/>
      <c r="BO323" s="110"/>
      <c r="BP323" s="110"/>
      <c r="BQ323" s="110"/>
      <c r="BR323" s="110"/>
      <c r="BS323" s="110"/>
      <c r="BT323" s="110"/>
      <c r="BU323" s="110"/>
      <c r="BV323" s="110"/>
      <c r="BW323" s="110"/>
      <c r="BX323" s="110"/>
      <c r="BY323" s="110"/>
      <c r="BZ323" s="110"/>
      <c r="CA323" s="110"/>
      <c r="CB323" s="110"/>
      <c r="CC323" s="110"/>
      <c r="CD323" s="110"/>
      <c r="CE323" s="110"/>
      <c r="CF323" s="110"/>
      <c r="CG323" s="110"/>
      <c r="CH323" s="110"/>
      <c r="CI323" s="110"/>
      <c r="CJ323" s="110"/>
      <c r="CK323" s="110"/>
      <c r="CL323" s="110"/>
      <c r="CM323" s="110"/>
      <c r="CN323" s="110"/>
      <c r="CO323" s="110"/>
      <c r="CP323" s="110"/>
      <c r="CQ323" s="110"/>
      <c r="CR323" s="110"/>
      <c r="CS323" s="110"/>
      <c r="CT323" s="110"/>
      <c r="CU323" s="110"/>
      <c r="CV323" s="110"/>
      <c r="CW323" s="110"/>
      <c r="CX323" s="110"/>
      <c r="CY323" s="110"/>
      <c r="CZ323" s="110"/>
      <c r="DA323" s="110"/>
      <c r="DB323" s="110"/>
      <c r="DC323" s="110"/>
      <c r="DD323" s="110"/>
      <c r="DE323" s="110"/>
      <c r="DF323" s="110"/>
      <c r="DG323" s="110"/>
      <c r="DH323" s="110"/>
      <c r="DI323" s="110"/>
      <c r="DJ323" s="110"/>
      <c r="DK323" s="110"/>
      <c r="DL323" s="110"/>
      <c r="DM323" s="110"/>
      <c r="DN323" s="110"/>
      <c r="DO323" s="110"/>
      <c r="DP323" s="110"/>
      <c r="DQ323" s="110"/>
      <c r="DR323" s="110"/>
      <c r="DS323" s="110"/>
      <c r="DT323" s="110"/>
      <c r="DU323" s="110"/>
      <c r="DV323" s="110"/>
      <c r="DW323" s="110"/>
      <c r="DX323" s="110"/>
      <c r="DY323" s="110"/>
      <c r="DZ323" s="110"/>
    </row>
    <row r="324" spans="17:130" s="146" customFormat="1">
      <c r="Q324" s="333"/>
      <c r="R324" s="325"/>
      <c r="S324" s="325"/>
      <c r="T324" s="325"/>
      <c r="U324" s="325"/>
      <c r="V324" s="325"/>
      <c r="W324" s="325"/>
      <c r="X324" s="325"/>
      <c r="Y324" s="325"/>
      <c r="Z324" s="325"/>
      <c r="AA324" s="325"/>
      <c r="AB324" s="325"/>
      <c r="AC324" s="325"/>
      <c r="AD324" s="325"/>
      <c r="AE324" s="325"/>
      <c r="AF324" s="309"/>
      <c r="AG324" s="309"/>
      <c r="AH324" s="301"/>
      <c r="AI324" s="301"/>
      <c r="AJ324" s="301"/>
      <c r="AK324" s="301"/>
      <c r="AL324" s="301"/>
      <c r="AM324" s="301"/>
      <c r="AN324" s="301"/>
      <c r="AO324" s="301"/>
      <c r="AP324" s="301"/>
      <c r="AQ324" s="301"/>
      <c r="AR324" s="301"/>
      <c r="AS324" s="301"/>
      <c r="AT324" s="301"/>
      <c r="AU324" s="301"/>
      <c r="AV324" s="301"/>
      <c r="AW324" s="301"/>
      <c r="AX324" s="301"/>
      <c r="AY324" s="301"/>
      <c r="AZ324" s="301"/>
      <c r="BA324" s="301"/>
      <c r="BB324" s="301"/>
      <c r="BC324" s="301"/>
      <c r="BD324" s="301"/>
      <c r="BE324" s="301"/>
      <c r="BF324" s="301"/>
      <c r="BG324" s="301"/>
      <c r="BH324" s="301"/>
      <c r="BI324" s="301"/>
      <c r="BJ324" s="110"/>
      <c r="BK324" s="110"/>
      <c r="BL324" s="110"/>
      <c r="BM324" s="110"/>
      <c r="BN324" s="110"/>
      <c r="BO324" s="110"/>
      <c r="BP324" s="110"/>
      <c r="BQ324" s="110"/>
      <c r="BR324" s="110"/>
      <c r="BS324" s="110"/>
      <c r="BT324" s="110"/>
      <c r="BU324" s="110"/>
      <c r="BV324" s="110"/>
      <c r="BW324" s="110"/>
      <c r="BX324" s="110"/>
      <c r="BY324" s="110"/>
      <c r="BZ324" s="110"/>
      <c r="CA324" s="110"/>
      <c r="CB324" s="110"/>
      <c r="CC324" s="110"/>
      <c r="CD324" s="110"/>
      <c r="CE324" s="110"/>
      <c r="CF324" s="110"/>
      <c r="CG324" s="110"/>
      <c r="CH324" s="110"/>
      <c r="CI324" s="110"/>
      <c r="CJ324" s="110"/>
      <c r="CK324" s="110"/>
      <c r="CL324" s="110"/>
      <c r="CM324" s="110"/>
      <c r="CN324" s="110"/>
      <c r="CO324" s="110"/>
      <c r="CP324" s="110"/>
      <c r="CQ324" s="110"/>
      <c r="CR324" s="110"/>
      <c r="CS324" s="110"/>
      <c r="CT324" s="110"/>
      <c r="CU324" s="110"/>
      <c r="CV324" s="110"/>
      <c r="CW324" s="110"/>
      <c r="CX324" s="110"/>
      <c r="CY324" s="110"/>
      <c r="CZ324" s="110"/>
      <c r="DA324" s="110"/>
      <c r="DB324" s="110"/>
      <c r="DC324" s="110"/>
      <c r="DD324" s="110"/>
      <c r="DE324" s="110"/>
      <c r="DF324" s="110"/>
      <c r="DG324" s="110"/>
      <c r="DH324" s="110"/>
      <c r="DI324" s="110"/>
      <c r="DJ324" s="110"/>
      <c r="DK324" s="110"/>
      <c r="DL324" s="110"/>
      <c r="DM324" s="110"/>
      <c r="DN324" s="110"/>
      <c r="DO324" s="110"/>
      <c r="DP324" s="110"/>
      <c r="DQ324" s="110"/>
      <c r="DR324" s="110"/>
      <c r="DS324" s="110"/>
      <c r="DT324" s="110"/>
      <c r="DU324" s="110"/>
      <c r="DV324" s="110"/>
      <c r="DW324" s="110"/>
      <c r="DX324" s="110"/>
      <c r="DY324" s="110"/>
      <c r="DZ324" s="110"/>
    </row>
    <row r="325" spans="17:130" s="146" customFormat="1">
      <c r="Q325" s="333"/>
      <c r="R325" s="325"/>
      <c r="S325" s="325"/>
      <c r="T325" s="325"/>
      <c r="U325" s="325"/>
      <c r="V325" s="325"/>
      <c r="W325" s="325"/>
      <c r="X325" s="325"/>
      <c r="Y325" s="325"/>
      <c r="Z325" s="325"/>
      <c r="AA325" s="325"/>
      <c r="AB325" s="325"/>
      <c r="AC325" s="325"/>
      <c r="AD325" s="325"/>
      <c r="AE325" s="325"/>
      <c r="AF325" s="309"/>
      <c r="AG325" s="309"/>
      <c r="AH325" s="301"/>
      <c r="AI325" s="301"/>
      <c r="AJ325" s="301"/>
      <c r="AK325" s="301"/>
      <c r="AL325" s="301"/>
      <c r="AM325" s="301"/>
      <c r="AN325" s="301"/>
      <c r="AO325" s="301"/>
      <c r="AP325" s="301"/>
      <c r="AQ325" s="301"/>
      <c r="AR325" s="301"/>
      <c r="AS325" s="301"/>
      <c r="AT325" s="301"/>
      <c r="AU325" s="301"/>
      <c r="AV325" s="301"/>
      <c r="AW325" s="301"/>
      <c r="AX325" s="301"/>
      <c r="AY325" s="301"/>
      <c r="AZ325" s="301"/>
      <c r="BA325" s="301"/>
      <c r="BB325" s="301"/>
      <c r="BC325" s="301"/>
      <c r="BD325" s="301"/>
      <c r="BE325" s="301"/>
      <c r="BF325" s="301"/>
      <c r="BG325" s="301"/>
      <c r="BH325" s="301"/>
      <c r="BI325" s="301"/>
      <c r="BJ325" s="110"/>
      <c r="BK325" s="110"/>
      <c r="BL325" s="110"/>
      <c r="BM325" s="110"/>
      <c r="BN325" s="110"/>
      <c r="BO325" s="110"/>
      <c r="BP325" s="110"/>
      <c r="BQ325" s="110"/>
      <c r="BR325" s="110"/>
      <c r="BS325" s="110"/>
      <c r="BT325" s="110"/>
      <c r="BU325" s="110"/>
      <c r="BV325" s="110"/>
      <c r="BW325" s="110"/>
      <c r="BX325" s="110"/>
      <c r="BY325" s="110"/>
      <c r="BZ325" s="110"/>
      <c r="CA325" s="110"/>
      <c r="CB325" s="110"/>
      <c r="CC325" s="110"/>
      <c r="CD325" s="110"/>
      <c r="CE325" s="110"/>
      <c r="CF325" s="110"/>
      <c r="CG325" s="110"/>
      <c r="CH325" s="110"/>
      <c r="CI325" s="110"/>
      <c r="CJ325" s="110"/>
      <c r="CK325" s="110"/>
      <c r="CL325" s="110"/>
      <c r="CM325" s="110"/>
      <c r="CN325" s="110"/>
      <c r="CO325" s="110"/>
      <c r="CP325" s="110"/>
      <c r="CQ325" s="110"/>
      <c r="CR325" s="110"/>
      <c r="CS325" s="110"/>
      <c r="CT325" s="110"/>
      <c r="CU325" s="110"/>
      <c r="CV325" s="110"/>
      <c r="CW325" s="110"/>
      <c r="CX325" s="110"/>
      <c r="CY325" s="110"/>
      <c r="CZ325" s="110"/>
      <c r="DA325" s="110"/>
      <c r="DB325" s="110"/>
      <c r="DC325" s="110"/>
      <c r="DD325" s="110"/>
      <c r="DE325" s="110"/>
      <c r="DF325" s="110"/>
      <c r="DG325" s="110"/>
      <c r="DH325" s="110"/>
      <c r="DI325" s="110"/>
      <c r="DJ325" s="110"/>
      <c r="DK325" s="110"/>
      <c r="DL325" s="110"/>
      <c r="DM325" s="110"/>
      <c r="DN325" s="110"/>
      <c r="DO325" s="110"/>
      <c r="DP325" s="110"/>
      <c r="DQ325" s="110"/>
      <c r="DR325" s="110"/>
      <c r="DS325" s="110"/>
      <c r="DT325" s="110"/>
      <c r="DU325" s="110"/>
      <c r="DV325" s="110"/>
      <c r="DW325" s="110"/>
      <c r="DX325" s="110"/>
      <c r="DY325" s="110"/>
      <c r="DZ325" s="110"/>
    </row>
    <row r="326" spans="17:130" s="146" customFormat="1">
      <c r="Q326" s="333"/>
      <c r="R326" s="325"/>
      <c r="S326" s="325"/>
      <c r="T326" s="325"/>
      <c r="U326" s="325"/>
      <c r="V326" s="325"/>
      <c r="W326" s="325"/>
      <c r="X326" s="325"/>
      <c r="Y326" s="325"/>
      <c r="Z326" s="325"/>
      <c r="AA326" s="325"/>
      <c r="AB326" s="325"/>
      <c r="AC326" s="325"/>
      <c r="AD326" s="325"/>
      <c r="AE326" s="325"/>
      <c r="AF326" s="309"/>
      <c r="AG326" s="309"/>
      <c r="AH326" s="301"/>
      <c r="AI326" s="301"/>
      <c r="AJ326" s="301"/>
      <c r="AK326" s="301"/>
      <c r="AL326" s="301"/>
      <c r="AM326" s="301"/>
      <c r="AN326" s="301"/>
      <c r="AO326" s="301"/>
      <c r="AP326" s="301"/>
      <c r="AQ326" s="301"/>
      <c r="AR326" s="301"/>
      <c r="AS326" s="301"/>
      <c r="AT326" s="301"/>
      <c r="AU326" s="301"/>
      <c r="AV326" s="301"/>
      <c r="AW326" s="301"/>
      <c r="AX326" s="301"/>
      <c r="AY326" s="301"/>
      <c r="AZ326" s="301"/>
      <c r="BA326" s="301"/>
      <c r="BB326" s="301"/>
      <c r="BC326" s="301"/>
      <c r="BD326" s="301"/>
      <c r="BE326" s="301"/>
      <c r="BF326" s="301"/>
      <c r="BG326" s="301"/>
      <c r="BH326" s="301"/>
      <c r="BI326" s="301"/>
      <c r="BJ326" s="110"/>
      <c r="BK326" s="110"/>
      <c r="BL326" s="110"/>
      <c r="BM326" s="110"/>
      <c r="BN326" s="110"/>
      <c r="BO326" s="110"/>
      <c r="BP326" s="110"/>
      <c r="BQ326" s="110"/>
      <c r="BR326" s="110"/>
      <c r="BS326" s="110"/>
      <c r="BT326" s="110"/>
      <c r="BU326" s="110"/>
      <c r="BV326" s="110"/>
      <c r="BW326" s="110"/>
      <c r="BX326" s="110"/>
      <c r="BY326" s="110"/>
      <c r="BZ326" s="110"/>
      <c r="CA326" s="110"/>
      <c r="CB326" s="110"/>
      <c r="CC326" s="110"/>
      <c r="CD326" s="110"/>
      <c r="CE326" s="110"/>
      <c r="CF326" s="110"/>
      <c r="CG326" s="110"/>
      <c r="CH326" s="110"/>
      <c r="CI326" s="110"/>
      <c r="CJ326" s="110"/>
      <c r="CK326" s="110"/>
      <c r="CL326" s="110"/>
      <c r="CM326" s="110"/>
      <c r="CN326" s="110"/>
      <c r="CO326" s="110"/>
      <c r="CP326" s="110"/>
      <c r="CQ326" s="110"/>
      <c r="CR326" s="110"/>
      <c r="CS326" s="110"/>
      <c r="CT326" s="110"/>
      <c r="CU326" s="110"/>
      <c r="CV326" s="110"/>
      <c r="CW326" s="110"/>
      <c r="CX326" s="110"/>
      <c r="CY326" s="110"/>
      <c r="CZ326" s="110"/>
      <c r="DA326" s="110"/>
      <c r="DB326" s="110"/>
      <c r="DC326" s="110"/>
      <c r="DD326" s="110"/>
      <c r="DE326" s="110"/>
      <c r="DF326" s="110"/>
      <c r="DG326" s="110"/>
      <c r="DH326" s="110"/>
      <c r="DI326" s="110"/>
      <c r="DJ326" s="110"/>
      <c r="DK326" s="110"/>
      <c r="DL326" s="110"/>
      <c r="DM326" s="110"/>
      <c r="DN326" s="110"/>
      <c r="DO326" s="110"/>
      <c r="DP326" s="110"/>
      <c r="DQ326" s="110"/>
      <c r="DR326" s="110"/>
      <c r="DS326" s="110"/>
      <c r="DT326" s="110"/>
      <c r="DU326" s="110"/>
      <c r="DV326" s="110"/>
      <c r="DW326" s="110"/>
      <c r="DX326" s="110"/>
      <c r="DY326" s="110"/>
      <c r="DZ326" s="110"/>
    </row>
    <row r="327" spans="17:130" s="146" customFormat="1">
      <c r="Q327" s="333"/>
      <c r="R327" s="325"/>
      <c r="S327" s="325"/>
      <c r="T327" s="325"/>
      <c r="U327" s="325"/>
      <c r="V327" s="325"/>
      <c r="W327" s="325"/>
      <c r="X327" s="325"/>
      <c r="Y327" s="325"/>
      <c r="Z327" s="325"/>
      <c r="AA327" s="325"/>
      <c r="AB327" s="325"/>
      <c r="AC327" s="325"/>
      <c r="AD327" s="325"/>
      <c r="AE327" s="325"/>
      <c r="AF327" s="309"/>
      <c r="AG327" s="309"/>
      <c r="AH327" s="301"/>
      <c r="AI327" s="301"/>
      <c r="AJ327" s="301"/>
      <c r="AK327" s="301"/>
      <c r="AL327" s="301"/>
      <c r="AM327" s="301"/>
      <c r="AN327" s="301"/>
      <c r="AO327" s="301"/>
      <c r="AP327" s="301"/>
      <c r="AQ327" s="301"/>
      <c r="AR327" s="301"/>
      <c r="AS327" s="301"/>
      <c r="AT327" s="301"/>
      <c r="AU327" s="301"/>
      <c r="AV327" s="301"/>
      <c r="AW327" s="301"/>
      <c r="AX327" s="301"/>
      <c r="AY327" s="301"/>
      <c r="AZ327" s="301"/>
      <c r="BA327" s="301"/>
      <c r="BB327" s="301"/>
      <c r="BC327" s="301"/>
      <c r="BD327" s="301"/>
      <c r="BE327" s="301"/>
      <c r="BF327" s="301"/>
      <c r="BG327" s="301"/>
      <c r="BH327" s="301"/>
      <c r="BI327" s="301"/>
      <c r="BJ327" s="110"/>
      <c r="BK327" s="110"/>
      <c r="BL327" s="110"/>
      <c r="BM327" s="110"/>
      <c r="BN327" s="110"/>
      <c r="BO327" s="110"/>
      <c r="BP327" s="110"/>
      <c r="BQ327" s="110"/>
      <c r="BR327" s="110"/>
      <c r="BS327" s="110"/>
      <c r="BT327" s="110"/>
      <c r="BU327" s="110"/>
      <c r="BV327" s="110"/>
      <c r="BW327" s="110"/>
      <c r="BX327" s="110"/>
      <c r="BY327" s="110"/>
      <c r="BZ327" s="110"/>
      <c r="CA327" s="110"/>
      <c r="CB327" s="110"/>
      <c r="CC327" s="110"/>
      <c r="CD327" s="110"/>
      <c r="CE327" s="110"/>
      <c r="CF327" s="110"/>
      <c r="CG327" s="110"/>
      <c r="CH327" s="110"/>
      <c r="CI327" s="110"/>
      <c r="CJ327" s="110"/>
      <c r="CK327" s="110"/>
      <c r="CL327" s="110"/>
      <c r="CM327" s="110"/>
      <c r="CN327" s="110"/>
      <c r="CO327" s="110"/>
      <c r="CP327" s="110"/>
      <c r="CQ327" s="110"/>
      <c r="CR327" s="110"/>
      <c r="CS327" s="110"/>
      <c r="CT327" s="110"/>
      <c r="CU327" s="110"/>
      <c r="CV327" s="110"/>
      <c r="CW327" s="110"/>
      <c r="CX327" s="110"/>
      <c r="CY327" s="110"/>
      <c r="CZ327" s="110"/>
      <c r="DA327" s="110"/>
      <c r="DB327" s="110"/>
      <c r="DC327" s="110"/>
      <c r="DD327" s="110"/>
      <c r="DE327" s="110"/>
      <c r="DF327" s="110"/>
      <c r="DG327" s="110"/>
      <c r="DH327" s="110"/>
      <c r="DI327" s="110"/>
      <c r="DJ327" s="110"/>
      <c r="DK327" s="110"/>
      <c r="DL327" s="110"/>
      <c r="DM327" s="110"/>
      <c r="DN327" s="110"/>
      <c r="DO327" s="110"/>
      <c r="DP327" s="110"/>
      <c r="DQ327" s="110"/>
      <c r="DR327" s="110"/>
      <c r="DS327" s="110"/>
      <c r="DT327" s="110"/>
      <c r="DU327" s="110"/>
      <c r="DV327" s="110"/>
      <c r="DW327" s="110"/>
      <c r="DX327" s="110"/>
      <c r="DY327" s="110"/>
      <c r="DZ327" s="110"/>
    </row>
    <row r="328" spans="17:130" s="146" customFormat="1">
      <c r="Q328" s="333"/>
      <c r="R328" s="325"/>
      <c r="S328" s="325"/>
      <c r="T328" s="325"/>
      <c r="U328" s="325"/>
      <c r="V328" s="325"/>
      <c r="W328" s="325"/>
      <c r="X328" s="325"/>
      <c r="Y328" s="325"/>
      <c r="Z328" s="325"/>
      <c r="AA328" s="325"/>
      <c r="AB328" s="325"/>
      <c r="AC328" s="325"/>
      <c r="AD328" s="325"/>
      <c r="AE328" s="325"/>
      <c r="AF328" s="309"/>
      <c r="AG328" s="309"/>
      <c r="AH328" s="301"/>
      <c r="AI328" s="301"/>
      <c r="AJ328" s="301"/>
      <c r="AK328" s="301"/>
      <c r="AL328" s="301"/>
      <c r="AM328" s="301"/>
      <c r="AN328" s="301"/>
      <c r="AO328" s="301"/>
      <c r="AP328" s="301"/>
      <c r="AQ328" s="301"/>
      <c r="AR328" s="301"/>
      <c r="AS328" s="301"/>
      <c r="AT328" s="301"/>
      <c r="AU328" s="301"/>
      <c r="AV328" s="301"/>
      <c r="AW328" s="301"/>
      <c r="AX328" s="301"/>
      <c r="AY328" s="301"/>
      <c r="AZ328" s="301"/>
      <c r="BA328" s="301"/>
      <c r="BB328" s="301"/>
      <c r="BC328" s="301"/>
      <c r="BD328" s="301"/>
      <c r="BE328" s="301"/>
      <c r="BF328" s="301"/>
      <c r="BG328" s="301"/>
      <c r="BH328" s="301"/>
      <c r="BI328" s="301"/>
      <c r="BJ328" s="110"/>
      <c r="BK328" s="110"/>
      <c r="BL328" s="110"/>
      <c r="BM328" s="110"/>
      <c r="BN328" s="110"/>
      <c r="BO328" s="110"/>
      <c r="BP328" s="110"/>
      <c r="BQ328" s="110"/>
      <c r="BR328" s="110"/>
      <c r="BS328" s="110"/>
      <c r="BT328" s="110"/>
      <c r="BU328" s="110"/>
      <c r="BV328" s="110"/>
      <c r="BW328" s="110"/>
      <c r="BX328" s="110"/>
      <c r="BY328" s="110"/>
      <c r="BZ328" s="110"/>
      <c r="CA328" s="110"/>
      <c r="CB328" s="110"/>
      <c r="CC328" s="110"/>
      <c r="CD328" s="110"/>
      <c r="CE328" s="110"/>
      <c r="CF328" s="110"/>
      <c r="CG328" s="110"/>
      <c r="CH328" s="110"/>
      <c r="CI328" s="110"/>
      <c r="CJ328" s="110"/>
      <c r="CK328" s="110"/>
      <c r="CL328" s="110"/>
      <c r="CM328" s="110"/>
      <c r="CN328" s="110"/>
      <c r="CO328" s="110"/>
      <c r="CP328" s="110"/>
      <c r="CQ328" s="110"/>
      <c r="CR328" s="110"/>
      <c r="CS328" s="110"/>
      <c r="CT328" s="110"/>
      <c r="CU328" s="110"/>
      <c r="CV328" s="110"/>
      <c r="CW328" s="110"/>
      <c r="CX328" s="110"/>
      <c r="CY328" s="110"/>
      <c r="CZ328" s="110"/>
      <c r="DA328" s="110"/>
      <c r="DB328" s="110"/>
      <c r="DC328" s="110"/>
      <c r="DD328" s="110"/>
      <c r="DE328" s="110"/>
      <c r="DF328" s="110"/>
      <c r="DG328" s="110"/>
      <c r="DH328" s="110"/>
      <c r="DI328" s="110"/>
      <c r="DJ328" s="110"/>
      <c r="DK328" s="110"/>
      <c r="DL328" s="110"/>
      <c r="DM328" s="110"/>
      <c r="DN328" s="110"/>
      <c r="DO328" s="110"/>
      <c r="DP328" s="110"/>
      <c r="DQ328" s="110"/>
      <c r="DR328" s="110"/>
      <c r="DS328" s="110"/>
      <c r="DT328" s="110"/>
      <c r="DU328" s="110"/>
      <c r="DV328" s="110"/>
      <c r="DW328" s="110"/>
      <c r="DX328" s="110"/>
      <c r="DY328" s="110"/>
      <c r="DZ328" s="110"/>
    </row>
    <row r="329" spans="17:130" s="146" customFormat="1">
      <c r="Q329" s="333"/>
      <c r="R329" s="325"/>
      <c r="S329" s="325"/>
      <c r="T329" s="325"/>
      <c r="U329" s="325"/>
      <c r="V329" s="325"/>
      <c r="W329" s="325"/>
      <c r="X329" s="325"/>
      <c r="Y329" s="325"/>
      <c r="Z329" s="325"/>
      <c r="AA329" s="325"/>
      <c r="AB329" s="325"/>
      <c r="AC329" s="325"/>
      <c r="AD329" s="325"/>
      <c r="AE329" s="325"/>
      <c r="AF329" s="309"/>
      <c r="AG329" s="309"/>
      <c r="AH329" s="301"/>
      <c r="AI329" s="301"/>
      <c r="AJ329" s="301"/>
      <c r="AK329" s="301"/>
      <c r="AL329" s="301"/>
      <c r="AM329" s="301"/>
      <c r="AN329" s="301"/>
      <c r="AO329" s="301"/>
      <c r="AP329" s="301"/>
      <c r="AQ329" s="301"/>
      <c r="AR329" s="301"/>
      <c r="AS329" s="301"/>
      <c r="AT329" s="301"/>
      <c r="AU329" s="301"/>
      <c r="AV329" s="301"/>
      <c r="AW329" s="301"/>
      <c r="AX329" s="301"/>
      <c r="AY329" s="301"/>
      <c r="AZ329" s="301"/>
      <c r="BA329" s="301"/>
      <c r="BB329" s="301"/>
      <c r="BC329" s="301"/>
      <c r="BD329" s="301"/>
      <c r="BE329" s="301"/>
      <c r="BF329" s="301"/>
      <c r="BG329" s="301"/>
      <c r="BH329" s="301"/>
      <c r="BI329" s="301"/>
      <c r="BJ329" s="110"/>
      <c r="BK329" s="110"/>
      <c r="BL329" s="110"/>
      <c r="BM329" s="110"/>
      <c r="BN329" s="110"/>
      <c r="BO329" s="110"/>
      <c r="BP329" s="110"/>
      <c r="BQ329" s="110"/>
      <c r="BR329" s="110"/>
      <c r="BS329" s="110"/>
      <c r="BT329" s="110"/>
      <c r="BU329" s="110"/>
      <c r="BV329" s="110"/>
      <c r="BW329" s="110"/>
      <c r="BX329" s="110"/>
      <c r="BY329" s="110"/>
      <c r="BZ329" s="110"/>
      <c r="CA329" s="110"/>
      <c r="CB329" s="110"/>
      <c r="CC329" s="110"/>
      <c r="CD329" s="110"/>
      <c r="CE329" s="110"/>
      <c r="CF329" s="110"/>
      <c r="CG329" s="110"/>
      <c r="CH329" s="110"/>
      <c r="CI329" s="110"/>
      <c r="CJ329" s="110"/>
      <c r="CK329" s="110"/>
      <c r="CL329" s="110"/>
      <c r="CM329" s="110"/>
      <c r="CN329" s="110"/>
      <c r="CO329" s="110"/>
      <c r="CP329" s="110"/>
      <c r="CQ329" s="110"/>
      <c r="CR329" s="110"/>
      <c r="CS329" s="110"/>
      <c r="CT329" s="110"/>
      <c r="CU329" s="110"/>
      <c r="CV329" s="110"/>
      <c r="CW329" s="110"/>
      <c r="CX329" s="110"/>
      <c r="CY329" s="110"/>
      <c r="CZ329" s="110"/>
      <c r="DA329" s="110"/>
      <c r="DB329" s="110"/>
      <c r="DC329" s="110"/>
      <c r="DD329" s="110"/>
      <c r="DE329" s="110"/>
      <c r="DF329" s="110"/>
      <c r="DG329" s="110"/>
      <c r="DH329" s="110"/>
      <c r="DI329" s="110"/>
      <c r="DJ329" s="110"/>
      <c r="DK329" s="110"/>
      <c r="DL329" s="110"/>
      <c r="DM329" s="110"/>
      <c r="DN329" s="110"/>
      <c r="DO329" s="110"/>
      <c r="DP329" s="110"/>
      <c r="DQ329" s="110"/>
      <c r="DR329" s="110"/>
      <c r="DS329" s="110"/>
      <c r="DT329" s="110"/>
      <c r="DU329" s="110"/>
      <c r="DV329" s="110"/>
      <c r="DW329" s="110"/>
      <c r="DX329" s="110"/>
      <c r="DY329" s="110"/>
      <c r="DZ329" s="110"/>
    </row>
    <row r="330" spans="17:130" s="146" customFormat="1">
      <c r="Q330" s="333"/>
      <c r="R330" s="325"/>
      <c r="S330" s="325"/>
      <c r="T330" s="325"/>
      <c r="U330" s="325"/>
      <c r="V330" s="325"/>
      <c r="W330" s="325"/>
      <c r="X330" s="325"/>
      <c r="Y330" s="325"/>
      <c r="Z330" s="325"/>
      <c r="AA330" s="325"/>
      <c r="AB330" s="325"/>
      <c r="AC330" s="325"/>
      <c r="AD330" s="325"/>
      <c r="AE330" s="325"/>
      <c r="AF330" s="309"/>
      <c r="AG330" s="309"/>
      <c r="AH330" s="301"/>
      <c r="AI330" s="301"/>
      <c r="AJ330" s="301"/>
      <c r="AK330" s="301"/>
      <c r="AL330" s="301"/>
      <c r="AM330" s="301"/>
      <c r="AN330" s="301"/>
      <c r="AO330" s="301"/>
      <c r="AP330" s="301"/>
      <c r="AQ330" s="301"/>
      <c r="AR330" s="301"/>
      <c r="AS330" s="301"/>
      <c r="AT330" s="301"/>
      <c r="AU330" s="301"/>
      <c r="AV330" s="301"/>
      <c r="AW330" s="301"/>
      <c r="AX330" s="301"/>
      <c r="AY330" s="301"/>
      <c r="AZ330" s="301"/>
      <c r="BA330" s="301"/>
      <c r="BB330" s="301"/>
      <c r="BC330" s="301"/>
      <c r="BD330" s="301"/>
      <c r="BE330" s="301"/>
      <c r="BF330" s="301"/>
      <c r="BG330" s="301"/>
      <c r="BH330" s="301"/>
      <c r="BI330" s="301"/>
      <c r="BJ330" s="110"/>
      <c r="BK330" s="110"/>
      <c r="BL330" s="110"/>
      <c r="BM330" s="110"/>
      <c r="BN330" s="110"/>
      <c r="BO330" s="110"/>
      <c r="BP330" s="110"/>
      <c r="BQ330" s="110"/>
      <c r="BR330" s="110"/>
      <c r="BS330" s="110"/>
      <c r="BT330" s="110"/>
      <c r="BU330" s="110"/>
      <c r="BV330" s="110"/>
      <c r="BW330" s="110"/>
      <c r="BX330" s="110"/>
      <c r="BY330" s="110"/>
      <c r="BZ330" s="110"/>
      <c r="CA330" s="110"/>
      <c r="CB330" s="110"/>
      <c r="CC330" s="110"/>
      <c r="CD330" s="110"/>
      <c r="CE330" s="110"/>
      <c r="CF330" s="110"/>
      <c r="CG330" s="110"/>
      <c r="CH330" s="110"/>
      <c r="CI330" s="110"/>
      <c r="CJ330" s="110"/>
      <c r="CK330" s="110"/>
      <c r="CL330" s="110"/>
      <c r="CM330" s="110"/>
      <c r="CN330" s="110"/>
      <c r="CO330" s="110"/>
      <c r="CP330" s="110"/>
      <c r="CQ330" s="110"/>
      <c r="CR330" s="110"/>
      <c r="CS330" s="110"/>
      <c r="CT330" s="110"/>
      <c r="CU330" s="110"/>
      <c r="CV330" s="110"/>
      <c r="CW330" s="110"/>
      <c r="CX330" s="110"/>
      <c r="CY330" s="110"/>
      <c r="CZ330" s="110"/>
      <c r="DA330" s="110"/>
      <c r="DB330" s="110"/>
      <c r="DC330" s="110"/>
      <c r="DD330" s="110"/>
      <c r="DE330" s="110"/>
      <c r="DF330" s="110"/>
      <c r="DG330" s="110"/>
      <c r="DH330" s="110"/>
      <c r="DI330" s="110"/>
      <c r="DJ330" s="110"/>
      <c r="DK330" s="110"/>
      <c r="DL330" s="110"/>
      <c r="DM330" s="110"/>
      <c r="DN330" s="110"/>
      <c r="DO330" s="110"/>
      <c r="DP330" s="110"/>
      <c r="DQ330" s="110"/>
      <c r="DR330" s="110"/>
      <c r="DS330" s="110"/>
      <c r="DT330" s="110"/>
      <c r="DU330" s="110"/>
      <c r="DV330" s="110"/>
      <c r="DW330" s="110"/>
      <c r="DX330" s="110"/>
      <c r="DY330" s="110"/>
      <c r="DZ330" s="110"/>
    </row>
    <row r="331" spans="17:130" s="146" customFormat="1">
      <c r="Q331" s="333"/>
      <c r="R331" s="325"/>
      <c r="S331" s="325"/>
      <c r="T331" s="325"/>
      <c r="U331" s="325"/>
      <c r="V331" s="325"/>
      <c r="W331" s="325"/>
      <c r="X331" s="325"/>
      <c r="Y331" s="325"/>
      <c r="Z331" s="325"/>
      <c r="AA331" s="325"/>
      <c r="AB331" s="325"/>
      <c r="AC331" s="325"/>
      <c r="AD331" s="325"/>
      <c r="AE331" s="325"/>
      <c r="AF331" s="309"/>
      <c r="AG331" s="309"/>
      <c r="AH331" s="301"/>
      <c r="AI331" s="301"/>
      <c r="AJ331" s="301"/>
      <c r="AK331" s="301"/>
      <c r="AL331" s="301"/>
      <c r="AM331" s="301"/>
      <c r="AN331" s="301"/>
      <c r="AO331" s="301"/>
      <c r="AP331" s="301"/>
      <c r="AQ331" s="301"/>
      <c r="AR331" s="301"/>
      <c r="AS331" s="301"/>
      <c r="AT331" s="301"/>
      <c r="AU331" s="301"/>
      <c r="AV331" s="301"/>
      <c r="AW331" s="301"/>
      <c r="AX331" s="301"/>
      <c r="AY331" s="301"/>
      <c r="AZ331" s="301"/>
      <c r="BA331" s="301"/>
      <c r="BB331" s="301"/>
      <c r="BC331" s="301"/>
      <c r="BD331" s="301"/>
      <c r="BE331" s="301"/>
      <c r="BF331" s="301"/>
      <c r="BG331" s="301"/>
      <c r="BH331" s="301"/>
      <c r="BI331" s="301"/>
      <c r="BJ331" s="110"/>
      <c r="BK331" s="110"/>
      <c r="BL331" s="110"/>
      <c r="BM331" s="110"/>
      <c r="BN331" s="110"/>
      <c r="BO331" s="110"/>
      <c r="BP331" s="110"/>
      <c r="BQ331" s="110"/>
      <c r="BR331" s="110"/>
      <c r="BS331" s="110"/>
      <c r="BT331" s="110"/>
      <c r="BU331" s="110"/>
      <c r="BV331" s="110"/>
      <c r="BW331" s="110"/>
      <c r="BX331" s="110"/>
      <c r="BY331" s="110"/>
      <c r="BZ331" s="110"/>
      <c r="CA331" s="110"/>
      <c r="CB331" s="110"/>
      <c r="CC331" s="110"/>
      <c r="CD331" s="110"/>
      <c r="CE331" s="110"/>
      <c r="CF331" s="110"/>
      <c r="CG331" s="110"/>
      <c r="CH331" s="110"/>
      <c r="CI331" s="110"/>
      <c r="CJ331" s="110"/>
      <c r="CK331" s="110"/>
      <c r="CL331" s="110"/>
      <c r="CM331" s="110"/>
      <c r="CN331" s="110"/>
      <c r="CO331" s="110"/>
      <c r="CP331" s="110"/>
      <c r="CQ331" s="110"/>
      <c r="CR331" s="110"/>
      <c r="CS331" s="110"/>
      <c r="CT331" s="110"/>
      <c r="CU331" s="110"/>
      <c r="CV331" s="110"/>
      <c r="CW331" s="110"/>
      <c r="CX331" s="110"/>
      <c r="CY331" s="110"/>
      <c r="CZ331" s="110"/>
      <c r="DA331" s="110"/>
      <c r="DB331" s="110"/>
      <c r="DC331" s="110"/>
      <c r="DD331" s="110"/>
      <c r="DE331" s="110"/>
      <c r="DF331" s="110"/>
      <c r="DG331" s="110"/>
      <c r="DH331" s="110"/>
      <c r="DI331" s="110"/>
      <c r="DJ331" s="110"/>
      <c r="DK331" s="110"/>
      <c r="DL331" s="110"/>
      <c r="DM331" s="110"/>
      <c r="DN331" s="110"/>
      <c r="DO331" s="110"/>
      <c r="DP331" s="110"/>
      <c r="DQ331" s="110"/>
      <c r="DR331" s="110"/>
      <c r="DS331" s="110"/>
      <c r="DT331" s="110"/>
      <c r="DU331" s="110"/>
      <c r="DV331" s="110"/>
      <c r="DW331" s="110"/>
      <c r="DX331" s="110"/>
      <c r="DY331" s="110"/>
      <c r="DZ331" s="110"/>
    </row>
    <row r="332" spans="17:130" s="146" customFormat="1">
      <c r="Q332" s="333"/>
      <c r="R332" s="325"/>
      <c r="S332" s="325"/>
      <c r="T332" s="325"/>
      <c r="U332" s="325"/>
      <c r="V332" s="325"/>
      <c r="W332" s="325"/>
      <c r="X332" s="325"/>
      <c r="Y332" s="325"/>
      <c r="Z332" s="325"/>
      <c r="AA332" s="325"/>
      <c r="AB332" s="325"/>
      <c r="AC332" s="325"/>
      <c r="AD332" s="325"/>
      <c r="AE332" s="325"/>
      <c r="AF332" s="309"/>
      <c r="AG332" s="309"/>
      <c r="AH332" s="301"/>
      <c r="AI332" s="301"/>
      <c r="AJ332" s="301"/>
      <c r="AK332" s="301"/>
      <c r="AL332" s="301"/>
      <c r="AM332" s="301"/>
      <c r="AN332" s="301"/>
      <c r="AO332" s="301"/>
      <c r="AP332" s="301"/>
      <c r="AQ332" s="301"/>
      <c r="AR332" s="301"/>
      <c r="AS332" s="301"/>
      <c r="AT332" s="301"/>
      <c r="AU332" s="301"/>
      <c r="AV332" s="301"/>
      <c r="AW332" s="301"/>
      <c r="AX332" s="301"/>
      <c r="AY332" s="301"/>
      <c r="AZ332" s="301"/>
      <c r="BA332" s="301"/>
      <c r="BB332" s="301"/>
      <c r="BC332" s="301"/>
      <c r="BD332" s="301"/>
      <c r="BE332" s="301"/>
      <c r="BF332" s="301"/>
      <c r="BG332" s="301"/>
      <c r="BH332" s="301"/>
      <c r="BI332" s="301"/>
      <c r="BJ332" s="110"/>
      <c r="BK332" s="110"/>
      <c r="BL332" s="110"/>
      <c r="BM332" s="110"/>
      <c r="BN332" s="110"/>
      <c r="BO332" s="110"/>
      <c r="BP332" s="110"/>
      <c r="BQ332" s="110"/>
      <c r="BR332" s="110"/>
      <c r="BS332" s="110"/>
      <c r="BT332" s="110"/>
      <c r="BU332" s="110"/>
      <c r="BV332" s="110"/>
      <c r="BW332" s="110"/>
      <c r="BX332" s="110"/>
      <c r="BY332" s="110"/>
      <c r="BZ332" s="110"/>
      <c r="CA332" s="110"/>
      <c r="CB332" s="110"/>
      <c r="CC332" s="110"/>
      <c r="CD332" s="110"/>
      <c r="CE332" s="110"/>
      <c r="CF332" s="110"/>
      <c r="CG332" s="110"/>
      <c r="CH332" s="110"/>
      <c r="CI332" s="110"/>
      <c r="CJ332" s="110"/>
      <c r="CK332" s="110"/>
      <c r="CL332" s="110"/>
      <c r="CM332" s="110"/>
      <c r="CN332" s="110"/>
      <c r="CO332" s="110"/>
      <c r="CP332" s="110"/>
      <c r="CQ332" s="110"/>
      <c r="CR332" s="110"/>
      <c r="CS332" s="110"/>
      <c r="CT332" s="110"/>
      <c r="CU332" s="110"/>
      <c r="CV332" s="110"/>
      <c r="CW332" s="110"/>
      <c r="CX332" s="110"/>
      <c r="CY332" s="110"/>
      <c r="CZ332" s="110"/>
      <c r="DA332" s="110"/>
      <c r="DB332" s="110"/>
      <c r="DC332" s="110"/>
      <c r="DD332" s="110"/>
      <c r="DE332" s="110"/>
      <c r="DF332" s="110"/>
      <c r="DG332" s="110"/>
      <c r="DH332" s="110"/>
      <c r="DI332" s="110"/>
      <c r="DJ332" s="110"/>
      <c r="DK332" s="110"/>
      <c r="DL332" s="110"/>
      <c r="DM332" s="110"/>
      <c r="DN332" s="110"/>
      <c r="DO332" s="110"/>
      <c r="DP332" s="110"/>
      <c r="DQ332" s="110"/>
      <c r="DR332" s="110"/>
      <c r="DS332" s="110"/>
      <c r="DT332" s="110"/>
      <c r="DU332" s="110"/>
      <c r="DV332" s="110"/>
      <c r="DW332" s="110"/>
      <c r="DX332" s="110"/>
      <c r="DY332" s="110"/>
      <c r="DZ332" s="110"/>
    </row>
    <row r="333" spans="17:130" s="146" customFormat="1">
      <c r="Q333" s="333"/>
      <c r="R333" s="325"/>
      <c r="S333" s="325"/>
      <c r="T333" s="325"/>
      <c r="U333" s="325"/>
      <c r="V333" s="325"/>
      <c r="W333" s="325"/>
      <c r="X333" s="325"/>
      <c r="Y333" s="325"/>
      <c r="Z333" s="325"/>
      <c r="AA333" s="325"/>
      <c r="AB333" s="325"/>
      <c r="AC333" s="325"/>
      <c r="AD333" s="325"/>
      <c r="AE333" s="325"/>
      <c r="AF333" s="309"/>
      <c r="AG333" s="309"/>
      <c r="AH333" s="301"/>
      <c r="AI333" s="301"/>
      <c r="AJ333" s="301"/>
      <c r="AK333" s="301"/>
      <c r="AL333" s="301"/>
      <c r="AM333" s="301"/>
      <c r="AN333" s="301"/>
      <c r="AO333" s="301"/>
      <c r="AP333" s="301"/>
      <c r="AQ333" s="301"/>
      <c r="AR333" s="301"/>
      <c r="AS333" s="301"/>
      <c r="AT333" s="301"/>
      <c r="AU333" s="301"/>
      <c r="AV333" s="301"/>
      <c r="AW333" s="301"/>
      <c r="AX333" s="301"/>
      <c r="AY333" s="301"/>
      <c r="AZ333" s="301"/>
      <c r="BA333" s="301"/>
      <c r="BB333" s="301"/>
      <c r="BC333" s="301"/>
      <c r="BD333" s="301"/>
      <c r="BE333" s="301"/>
      <c r="BF333" s="301"/>
      <c r="BG333" s="301"/>
      <c r="BH333" s="301"/>
      <c r="BI333" s="301"/>
      <c r="BJ333" s="110"/>
      <c r="BK333" s="110"/>
      <c r="BL333" s="110"/>
      <c r="BM333" s="110"/>
      <c r="BN333" s="110"/>
      <c r="BO333" s="110"/>
      <c r="BP333" s="110"/>
      <c r="BQ333" s="110"/>
      <c r="BR333" s="110"/>
      <c r="BS333" s="110"/>
      <c r="BT333" s="110"/>
      <c r="BU333" s="110"/>
      <c r="BV333" s="110"/>
      <c r="BW333" s="110"/>
      <c r="BX333" s="110"/>
      <c r="BY333" s="110"/>
      <c r="BZ333" s="110"/>
      <c r="CA333" s="110"/>
      <c r="CB333" s="110"/>
      <c r="CC333" s="110"/>
      <c r="CD333" s="110"/>
      <c r="CE333" s="110"/>
      <c r="CF333" s="110"/>
      <c r="CG333" s="110"/>
      <c r="CH333" s="110"/>
      <c r="CI333" s="110"/>
      <c r="CJ333" s="110"/>
      <c r="CK333" s="110"/>
      <c r="CL333" s="110"/>
      <c r="CM333" s="110"/>
      <c r="CN333" s="110"/>
      <c r="CO333" s="110"/>
      <c r="CP333" s="110"/>
      <c r="CQ333" s="110"/>
      <c r="CR333" s="110"/>
      <c r="CS333" s="110"/>
      <c r="CT333" s="110"/>
      <c r="CU333" s="110"/>
      <c r="CV333" s="110"/>
      <c r="CW333" s="110"/>
      <c r="CX333" s="110"/>
      <c r="CY333" s="110"/>
      <c r="CZ333" s="110"/>
      <c r="DA333" s="110"/>
      <c r="DB333" s="110"/>
      <c r="DC333" s="110"/>
      <c r="DD333" s="110"/>
      <c r="DE333" s="110"/>
      <c r="DF333" s="110"/>
      <c r="DG333" s="110"/>
      <c r="DH333" s="110"/>
      <c r="DI333" s="110"/>
      <c r="DJ333" s="110"/>
      <c r="DK333" s="110"/>
      <c r="DL333" s="110"/>
      <c r="DM333" s="110"/>
      <c r="DN333" s="110"/>
      <c r="DO333" s="110"/>
      <c r="DP333" s="110"/>
      <c r="DQ333" s="110"/>
      <c r="DR333" s="110"/>
      <c r="DS333" s="110"/>
      <c r="DT333" s="110"/>
      <c r="DU333" s="110"/>
      <c r="DV333" s="110"/>
      <c r="DW333" s="110"/>
      <c r="DX333" s="110"/>
      <c r="DY333" s="110"/>
      <c r="DZ333" s="110"/>
    </row>
    <row r="334" spans="17:130" s="146" customFormat="1">
      <c r="Q334" s="333"/>
      <c r="R334" s="325"/>
      <c r="S334" s="325"/>
      <c r="T334" s="325"/>
      <c r="U334" s="325"/>
      <c r="V334" s="325"/>
      <c r="W334" s="325"/>
      <c r="X334" s="325"/>
      <c r="Y334" s="325"/>
      <c r="Z334" s="325"/>
      <c r="AA334" s="325"/>
      <c r="AB334" s="325"/>
      <c r="AC334" s="325"/>
      <c r="AD334" s="325"/>
      <c r="AE334" s="325"/>
      <c r="AF334" s="309"/>
      <c r="AG334" s="309"/>
      <c r="AH334" s="301"/>
      <c r="AI334" s="301"/>
      <c r="AJ334" s="301"/>
      <c r="AK334" s="301"/>
      <c r="AL334" s="301"/>
      <c r="AM334" s="301"/>
      <c r="AN334" s="301"/>
      <c r="AO334" s="301"/>
      <c r="AP334" s="301"/>
      <c r="AQ334" s="301"/>
      <c r="AR334" s="301"/>
      <c r="AS334" s="301"/>
      <c r="AT334" s="301"/>
      <c r="AU334" s="301"/>
      <c r="AV334" s="301"/>
      <c r="AW334" s="301"/>
      <c r="AX334" s="301"/>
      <c r="AY334" s="301"/>
      <c r="AZ334" s="301"/>
      <c r="BA334" s="301"/>
      <c r="BB334" s="301"/>
      <c r="BC334" s="301"/>
      <c r="BD334" s="301"/>
      <c r="BE334" s="301"/>
      <c r="BF334" s="301"/>
      <c r="BG334" s="301"/>
      <c r="BH334" s="301"/>
      <c r="BI334" s="301"/>
      <c r="BJ334" s="110"/>
      <c r="BK334" s="110"/>
      <c r="BL334" s="110"/>
      <c r="BM334" s="110"/>
      <c r="BN334" s="110"/>
      <c r="BO334" s="110"/>
      <c r="BP334" s="110"/>
      <c r="BQ334" s="110"/>
      <c r="BR334" s="110"/>
      <c r="BS334" s="110"/>
      <c r="BT334" s="110"/>
      <c r="BU334" s="110"/>
      <c r="BV334" s="110"/>
      <c r="BW334" s="110"/>
      <c r="BX334" s="110"/>
      <c r="BY334" s="110"/>
      <c r="BZ334" s="110"/>
      <c r="CA334" s="110"/>
      <c r="CB334" s="110"/>
      <c r="CC334" s="110"/>
      <c r="CD334" s="110"/>
      <c r="CE334" s="110"/>
      <c r="CF334" s="110"/>
      <c r="CG334" s="110"/>
      <c r="CH334" s="110"/>
      <c r="CI334" s="110"/>
      <c r="CJ334" s="110"/>
      <c r="CK334" s="110"/>
      <c r="CL334" s="110"/>
      <c r="CM334" s="110"/>
      <c r="CN334" s="110"/>
      <c r="CO334" s="110"/>
      <c r="CP334" s="110"/>
      <c r="CQ334" s="110"/>
      <c r="CR334" s="110"/>
      <c r="CS334" s="110"/>
      <c r="CT334" s="110"/>
      <c r="CU334" s="110"/>
      <c r="CV334" s="110"/>
      <c r="CW334" s="110"/>
      <c r="CX334" s="110"/>
      <c r="CY334" s="110"/>
      <c r="CZ334" s="110"/>
      <c r="DA334" s="110"/>
      <c r="DB334" s="110"/>
      <c r="DC334" s="110"/>
      <c r="DD334" s="110"/>
      <c r="DE334" s="110"/>
      <c r="DF334" s="110"/>
      <c r="DG334" s="110"/>
      <c r="DH334" s="110"/>
      <c r="DI334" s="110"/>
      <c r="DJ334" s="110"/>
      <c r="DK334" s="110"/>
      <c r="DL334" s="110"/>
      <c r="DM334" s="110"/>
      <c r="DN334" s="110"/>
      <c r="DO334" s="110"/>
      <c r="DP334" s="110"/>
      <c r="DQ334" s="110"/>
      <c r="DR334" s="110"/>
      <c r="DS334" s="110"/>
      <c r="DT334" s="110"/>
      <c r="DU334" s="110"/>
      <c r="DV334" s="110"/>
      <c r="DW334" s="110"/>
      <c r="DX334" s="110"/>
      <c r="DY334" s="110"/>
      <c r="DZ334" s="110"/>
    </row>
    <row r="335" spans="17:130" s="146" customFormat="1">
      <c r="Q335" s="333"/>
      <c r="R335" s="325"/>
      <c r="S335" s="325"/>
      <c r="T335" s="325"/>
      <c r="U335" s="325"/>
      <c r="V335" s="325"/>
      <c r="W335" s="325"/>
      <c r="X335" s="325"/>
      <c r="Y335" s="325"/>
      <c r="Z335" s="325"/>
      <c r="AA335" s="325"/>
      <c r="AB335" s="325"/>
      <c r="AC335" s="325"/>
      <c r="AD335" s="325"/>
      <c r="AE335" s="325"/>
      <c r="AF335" s="309"/>
      <c r="AG335" s="309"/>
      <c r="AH335" s="301"/>
      <c r="AI335" s="301"/>
      <c r="AJ335" s="301"/>
      <c r="AK335" s="301"/>
      <c r="AL335" s="301"/>
      <c r="AM335" s="301"/>
      <c r="AN335" s="301"/>
      <c r="AO335" s="301"/>
      <c r="AP335" s="301"/>
      <c r="AQ335" s="301"/>
      <c r="AR335" s="301"/>
      <c r="AS335" s="301"/>
      <c r="AT335" s="301"/>
      <c r="AU335" s="301"/>
      <c r="AV335" s="301"/>
      <c r="AW335" s="301"/>
      <c r="AX335" s="301"/>
      <c r="AY335" s="301"/>
      <c r="AZ335" s="301"/>
      <c r="BA335" s="301"/>
      <c r="BB335" s="301"/>
      <c r="BC335" s="301"/>
      <c r="BD335" s="301"/>
      <c r="BE335" s="301"/>
      <c r="BF335" s="301"/>
      <c r="BG335" s="301"/>
      <c r="BH335" s="301"/>
      <c r="BI335" s="301"/>
      <c r="BJ335" s="110"/>
      <c r="BK335" s="110"/>
      <c r="BL335" s="110"/>
      <c r="BM335" s="110"/>
      <c r="BN335" s="110"/>
      <c r="BO335" s="110"/>
      <c r="BP335" s="110"/>
      <c r="BQ335" s="110"/>
      <c r="BR335" s="110"/>
      <c r="BS335" s="110"/>
      <c r="BT335" s="110"/>
      <c r="BU335" s="110"/>
      <c r="BV335" s="110"/>
      <c r="BW335" s="110"/>
      <c r="BX335" s="110"/>
      <c r="BY335" s="110"/>
      <c r="BZ335" s="110"/>
      <c r="CA335" s="110"/>
      <c r="CB335" s="110"/>
      <c r="CC335" s="110"/>
      <c r="CD335" s="110"/>
      <c r="CE335" s="110"/>
      <c r="CF335" s="110"/>
      <c r="CG335" s="110"/>
      <c r="CH335" s="110"/>
      <c r="CI335" s="110"/>
      <c r="CJ335" s="110"/>
      <c r="CK335" s="110"/>
      <c r="CL335" s="110"/>
      <c r="CM335" s="110"/>
      <c r="CN335" s="110"/>
      <c r="CO335" s="110"/>
      <c r="CP335" s="110"/>
      <c r="CQ335" s="110"/>
      <c r="CR335" s="110"/>
      <c r="CS335" s="110"/>
      <c r="CT335" s="110"/>
      <c r="CU335" s="110"/>
      <c r="CV335" s="110"/>
      <c r="CW335" s="110"/>
      <c r="CX335" s="110"/>
      <c r="CY335" s="110"/>
      <c r="CZ335" s="110"/>
      <c r="DA335" s="110"/>
      <c r="DB335" s="110"/>
      <c r="DC335" s="110"/>
      <c r="DD335" s="110"/>
      <c r="DE335" s="110"/>
      <c r="DF335" s="110"/>
      <c r="DG335" s="110"/>
      <c r="DH335" s="110"/>
      <c r="DI335" s="110"/>
      <c r="DJ335" s="110"/>
      <c r="DK335" s="110"/>
      <c r="DL335" s="110"/>
      <c r="DM335" s="110"/>
      <c r="DN335" s="110"/>
      <c r="DO335" s="110"/>
      <c r="DP335" s="110"/>
      <c r="DQ335" s="110"/>
      <c r="DR335" s="110"/>
      <c r="DS335" s="110"/>
      <c r="DT335" s="110"/>
      <c r="DU335" s="110"/>
      <c r="DV335" s="110"/>
      <c r="DW335" s="110"/>
      <c r="DX335" s="110"/>
      <c r="DY335" s="110"/>
      <c r="DZ335" s="110"/>
    </row>
    <row r="336" spans="17:130" s="146" customFormat="1">
      <c r="Q336" s="333"/>
      <c r="R336" s="325"/>
      <c r="S336" s="325"/>
      <c r="T336" s="325"/>
      <c r="U336" s="325"/>
      <c r="V336" s="325"/>
      <c r="W336" s="325"/>
      <c r="X336" s="325"/>
      <c r="Y336" s="325"/>
      <c r="Z336" s="325"/>
      <c r="AA336" s="325"/>
      <c r="AB336" s="325"/>
      <c r="AC336" s="325"/>
      <c r="AD336" s="325"/>
      <c r="AE336" s="325"/>
      <c r="AF336" s="309"/>
      <c r="AG336" s="309"/>
      <c r="AH336" s="301"/>
      <c r="AI336" s="301"/>
      <c r="AJ336" s="301"/>
      <c r="AK336" s="301"/>
      <c r="AL336" s="301"/>
      <c r="AM336" s="301"/>
      <c r="AN336" s="301"/>
      <c r="AO336" s="301"/>
      <c r="AP336" s="301"/>
      <c r="AQ336" s="301"/>
      <c r="AR336" s="301"/>
      <c r="AS336" s="301"/>
      <c r="AT336" s="301"/>
      <c r="AU336" s="301"/>
      <c r="AV336" s="301"/>
      <c r="AW336" s="301"/>
      <c r="AX336" s="301"/>
      <c r="AY336" s="301"/>
      <c r="AZ336" s="301"/>
      <c r="BA336" s="301"/>
      <c r="BB336" s="301"/>
      <c r="BC336" s="301"/>
      <c r="BD336" s="301"/>
      <c r="BE336" s="301"/>
      <c r="BF336" s="301"/>
      <c r="BG336" s="301"/>
      <c r="BH336" s="301"/>
      <c r="BI336" s="301"/>
      <c r="BJ336" s="110"/>
      <c r="BK336" s="110"/>
      <c r="BL336" s="110"/>
      <c r="BM336" s="110"/>
      <c r="BN336" s="110"/>
      <c r="BO336" s="110"/>
      <c r="BP336" s="110"/>
      <c r="BQ336" s="110"/>
      <c r="BR336" s="110"/>
      <c r="BS336" s="110"/>
      <c r="BT336" s="110"/>
      <c r="BU336" s="110"/>
      <c r="BV336" s="110"/>
      <c r="BW336" s="110"/>
      <c r="BX336" s="110"/>
      <c r="BY336" s="110"/>
      <c r="BZ336" s="110"/>
      <c r="CA336" s="110"/>
      <c r="CB336" s="110"/>
      <c r="CC336" s="110"/>
      <c r="CD336" s="110"/>
      <c r="CE336" s="110"/>
      <c r="CF336" s="110"/>
      <c r="CG336" s="110"/>
      <c r="CH336" s="110"/>
      <c r="CI336" s="110"/>
      <c r="CJ336" s="110"/>
      <c r="CK336" s="110"/>
      <c r="CL336" s="110"/>
      <c r="CM336" s="110"/>
      <c r="CN336" s="110"/>
      <c r="CO336" s="110"/>
      <c r="CP336" s="110"/>
      <c r="CQ336" s="110"/>
      <c r="CR336" s="110"/>
      <c r="CS336" s="110"/>
      <c r="CT336" s="110"/>
      <c r="CU336" s="110"/>
      <c r="CV336" s="110"/>
      <c r="CW336" s="110"/>
      <c r="CX336" s="110"/>
      <c r="CY336" s="110"/>
      <c r="CZ336" s="110"/>
      <c r="DA336" s="110"/>
      <c r="DB336" s="110"/>
      <c r="DC336" s="110"/>
      <c r="DD336" s="110"/>
      <c r="DE336" s="110"/>
      <c r="DF336" s="110"/>
      <c r="DG336" s="110"/>
      <c r="DH336" s="110"/>
      <c r="DI336" s="110"/>
      <c r="DJ336" s="110"/>
      <c r="DK336" s="110"/>
      <c r="DL336" s="110"/>
      <c r="DM336" s="110"/>
      <c r="DN336" s="110"/>
      <c r="DO336" s="110"/>
      <c r="DP336" s="110"/>
      <c r="DQ336" s="110"/>
      <c r="DR336" s="110"/>
      <c r="DS336" s="110"/>
      <c r="DT336" s="110"/>
      <c r="DU336" s="110"/>
      <c r="DV336" s="110"/>
      <c r="DW336" s="110"/>
      <c r="DX336" s="110"/>
      <c r="DY336" s="110"/>
      <c r="DZ336" s="110"/>
    </row>
    <row r="337" spans="17:130" s="146" customFormat="1">
      <c r="Q337" s="333"/>
      <c r="R337" s="325"/>
      <c r="S337" s="325"/>
      <c r="T337" s="325"/>
      <c r="U337" s="325"/>
      <c r="V337" s="325"/>
      <c r="W337" s="325"/>
      <c r="X337" s="325"/>
      <c r="Y337" s="325"/>
      <c r="Z337" s="325"/>
      <c r="AA337" s="325"/>
      <c r="AB337" s="325"/>
      <c r="AC337" s="325"/>
      <c r="AD337" s="325"/>
      <c r="AE337" s="325"/>
      <c r="AF337" s="309"/>
      <c r="AG337" s="309"/>
      <c r="AH337" s="301"/>
      <c r="AI337" s="301"/>
      <c r="AJ337" s="301"/>
      <c r="AK337" s="301"/>
      <c r="AL337" s="301"/>
      <c r="AM337" s="301"/>
      <c r="AN337" s="301"/>
      <c r="AO337" s="301"/>
      <c r="AP337" s="301"/>
      <c r="AQ337" s="301"/>
      <c r="AR337" s="301"/>
      <c r="AS337" s="301"/>
      <c r="AT337" s="301"/>
      <c r="AU337" s="301"/>
      <c r="AV337" s="301"/>
      <c r="AW337" s="301"/>
      <c r="AX337" s="301"/>
      <c r="AY337" s="301"/>
      <c r="AZ337" s="301"/>
      <c r="BA337" s="301"/>
      <c r="BB337" s="301"/>
      <c r="BC337" s="301"/>
      <c r="BD337" s="301"/>
      <c r="BE337" s="301"/>
      <c r="BF337" s="301"/>
      <c r="BG337" s="301"/>
      <c r="BH337" s="301"/>
      <c r="BI337" s="301"/>
      <c r="BJ337" s="110"/>
      <c r="BK337" s="110"/>
      <c r="BL337" s="110"/>
      <c r="BM337" s="110"/>
      <c r="BN337" s="110"/>
      <c r="BO337" s="110"/>
      <c r="BP337" s="110"/>
      <c r="BQ337" s="110"/>
      <c r="BR337" s="110"/>
      <c r="BS337" s="110"/>
      <c r="BT337" s="110"/>
      <c r="BU337" s="110"/>
      <c r="BV337" s="110"/>
      <c r="BW337" s="110"/>
      <c r="BX337" s="110"/>
      <c r="BY337" s="110"/>
      <c r="BZ337" s="110"/>
      <c r="CA337" s="110"/>
      <c r="CB337" s="110"/>
      <c r="CC337" s="110"/>
      <c r="CD337" s="110"/>
      <c r="CE337" s="110"/>
      <c r="CF337" s="110"/>
      <c r="CG337" s="110"/>
      <c r="CH337" s="110"/>
      <c r="CI337" s="110"/>
      <c r="CJ337" s="110"/>
      <c r="CK337" s="110"/>
      <c r="CL337" s="110"/>
      <c r="CM337" s="110"/>
      <c r="CN337" s="110"/>
      <c r="CO337" s="110"/>
      <c r="CP337" s="110"/>
      <c r="CQ337" s="110"/>
      <c r="CR337" s="110"/>
      <c r="CS337" s="110"/>
      <c r="CT337" s="110"/>
      <c r="CU337" s="110"/>
      <c r="CV337" s="110"/>
      <c r="CW337" s="110"/>
      <c r="CX337" s="110"/>
      <c r="CY337" s="110"/>
      <c r="CZ337" s="110"/>
      <c r="DA337" s="110"/>
      <c r="DB337" s="110"/>
      <c r="DC337" s="110"/>
      <c r="DD337" s="110"/>
      <c r="DE337" s="110"/>
      <c r="DF337" s="110"/>
      <c r="DG337" s="110"/>
      <c r="DH337" s="110"/>
      <c r="DI337" s="110"/>
      <c r="DJ337" s="110"/>
      <c r="DK337" s="110"/>
      <c r="DL337" s="110"/>
      <c r="DM337" s="110"/>
      <c r="DN337" s="110"/>
      <c r="DO337" s="110"/>
      <c r="DP337" s="110"/>
      <c r="DQ337" s="110"/>
      <c r="DR337" s="110"/>
      <c r="DS337" s="110"/>
      <c r="DT337" s="110"/>
      <c r="DU337" s="110"/>
      <c r="DV337" s="110"/>
      <c r="DW337" s="110"/>
      <c r="DX337" s="110"/>
      <c r="DY337" s="110"/>
      <c r="DZ337" s="110"/>
    </row>
    <row r="338" spans="17:130" s="146" customFormat="1">
      <c r="Q338" s="333"/>
      <c r="R338" s="325"/>
      <c r="S338" s="325"/>
      <c r="T338" s="325"/>
      <c r="U338" s="325"/>
      <c r="V338" s="325"/>
      <c r="W338" s="325"/>
      <c r="X338" s="325"/>
      <c r="Y338" s="325"/>
      <c r="Z338" s="325"/>
      <c r="AA338" s="325"/>
      <c r="AB338" s="325"/>
      <c r="AC338" s="325"/>
      <c r="AD338" s="325"/>
      <c r="AE338" s="325"/>
      <c r="AF338" s="309"/>
      <c r="AG338" s="309"/>
      <c r="AH338" s="301"/>
      <c r="AI338" s="301"/>
      <c r="AJ338" s="301"/>
      <c r="AK338" s="301"/>
      <c r="AL338" s="301"/>
      <c r="AM338" s="301"/>
      <c r="AN338" s="301"/>
      <c r="AO338" s="301"/>
      <c r="AP338" s="301"/>
      <c r="AQ338" s="301"/>
      <c r="AR338" s="301"/>
      <c r="AS338" s="301"/>
      <c r="AT338" s="301"/>
      <c r="AU338" s="301"/>
      <c r="AV338" s="301"/>
      <c r="AW338" s="301"/>
      <c r="AX338" s="301"/>
      <c r="AY338" s="301"/>
      <c r="AZ338" s="301"/>
      <c r="BA338" s="301"/>
      <c r="BB338" s="301"/>
      <c r="BC338" s="301"/>
      <c r="BD338" s="301"/>
      <c r="BE338" s="301"/>
      <c r="BF338" s="301"/>
      <c r="BG338" s="301"/>
      <c r="BH338" s="301"/>
      <c r="BI338" s="301"/>
      <c r="BJ338" s="110"/>
      <c r="BK338" s="110"/>
      <c r="BL338" s="110"/>
      <c r="BM338" s="110"/>
      <c r="BN338" s="110"/>
      <c r="BO338" s="110"/>
      <c r="BP338" s="110"/>
      <c r="BQ338" s="110"/>
      <c r="BR338" s="110"/>
      <c r="BS338" s="110"/>
      <c r="BT338" s="110"/>
      <c r="BU338" s="110"/>
      <c r="BV338" s="110"/>
      <c r="BW338" s="110"/>
      <c r="BX338" s="110"/>
      <c r="BY338" s="110"/>
      <c r="BZ338" s="110"/>
      <c r="CA338" s="110"/>
      <c r="CB338" s="110"/>
      <c r="CC338" s="110"/>
      <c r="CD338" s="110"/>
      <c r="CE338" s="110"/>
      <c r="CF338" s="110"/>
      <c r="CG338" s="110"/>
      <c r="CH338" s="110"/>
      <c r="CI338" s="110"/>
      <c r="CJ338" s="110"/>
      <c r="CK338" s="110"/>
      <c r="CL338" s="110"/>
      <c r="CM338" s="110"/>
      <c r="CN338" s="110"/>
      <c r="CO338" s="110"/>
      <c r="CP338" s="110"/>
      <c r="CQ338" s="110"/>
      <c r="CR338" s="110"/>
      <c r="CS338" s="110"/>
      <c r="CT338" s="110"/>
      <c r="CU338" s="110"/>
      <c r="CV338" s="110"/>
      <c r="CW338" s="110"/>
      <c r="CX338" s="110"/>
      <c r="CY338" s="110"/>
      <c r="CZ338" s="110"/>
      <c r="DA338" s="110"/>
      <c r="DB338" s="110"/>
      <c r="DC338" s="110"/>
      <c r="DD338" s="110"/>
      <c r="DE338" s="110"/>
      <c r="DF338" s="110"/>
      <c r="DG338" s="110"/>
      <c r="DH338" s="110"/>
      <c r="DI338" s="110"/>
      <c r="DJ338" s="110"/>
      <c r="DK338" s="110"/>
      <c r="DL338" s="110"/>
      <c r="DM338" s="110"/>
      <c r="DN338" s="110"/>
      <c r="DO338" s="110"/>
      <c r="DP338" s="110"/>
      <c r="DQ338" s="110"/>
      <c r="DR338" s="110"/>
      <c r="DS338" s="110"/>
      <c r="DT338" s="110"/>
      <c r="DU338" s="110"/>
      <c r="DV338" s="110"/>
      <c r="DW338" s="110"/>
      <c r="DX338" s="110"/>
      <c r="DY338" s="110"/>
      <c r="DZ338" s="110"/>
    </row>
    <row r="339" spans="17:130" s="146" customFormat="1">
      <c r="Q339" s="333"/>
      <c r="R339" s="325"/>
      <c r="S339" s="325"/>
      <c r="T339" s="325"/>
      <c r="U339" s="325"/>
      <c r="V339" s="325"/>
      <c r="W339" s="325"/>
      <c r="X339" s="325"/>
      <c r="Y339" s="325"/>
      <c r="Z339" s="325"/>
      <c r="AA339" s="325"/>
      <c r="AB339" s="325"/>
      <c r="AC339" s="325"/>
      <c r="AD339" s="325"/>
      <c r="AE339" s="325"/>
      <c r="AF339" s="309"/>
      <c r="AG339" s="309"/>
      <c r="AH339" s="301"/>
      <c r="AI339" s="301"/>
      <c r="AJ339" s="301"/>
      <c r="AK339" s="301"/>
      <c r="AL339" s="301"/>
      <c r="AM339" s="301"/>
      <c r="AN339" s="301"/>
      <c r="AO339" s="301"/>
      <c r="AP339" s="301"/>
      <c r="AQ339" s="301"/>
      <c r="AR339" s="301"/>
      <c r="AS339" s="301"/>
      <c r="AT339" s="301"/>
      <c r="AU339" s="301"/>
      <c r="AV339" s="301"/>
      <c r="AW339" s="301"/>
      <c r="AX339" s="301"/>
      <c r="AY339" s="301"/>
      <c r="AZ339" s="301"/>
      <c r="BA339" s="301"/>
      <c r="BB339" s="301"/>
      <c r="BC339" s="301"/>
      <c r="BD339" s="301"/>
      <c r="BE339" s="301"/>
      <c r="BF339" s="301"/>
      <c r="BG339" s="301"/>
      <c r="BH339" s="301"/>
      <c r="BI339" s="301"/>
      <c r="BJ339" s="110"/>
      <c r="BK339" s="110"/>
      <c r="BL339" s="110"/>
      <c r="BM339" s="110"/>
      <c r="BN339" s="110"/>
      <c r="BO339" s="110"/>
      <c r="BP339" s="110"/>
      <c r="BQ339" s="110"/>
      <c r="BR339" s="110"/>
      <c r="BS339" s="110"/>
      <c r="BT339" s="110"/>
      <c r="BU339" s="110"/>
      <c r="BV339" s="110"/>
      <c r="BW339" s="110"/>
      <c r="BX339" s="110"/>
      <c r="BY339" s="110"/>
      <c r="BZ339" s="110"/>
      <c r="CA339" s="110"/>
      <c r="CB339" s="110"/>
      <c r="CC339" s="110"/>
      <c r="CD339" s="110"/>
      <c r="CE339" s="110"/>
      <c r="CF339" s="110"/>
      <c r="CG339" s="110"/>
      <c r="CH339" s="110"/>
      <c r="CI339" s="110"/>
      <c r="CJ339" s="110"/>
      <c r="CK339" s="110"/>
      <c r="CL339" s="110"/>
      <c r="CM339" s="110"/>
      <c r="CN339" s="110"/>
      <c r="CO339" s="110"/>
      <c r="CP339" s="110"/>
      <c r="CQ339" s="110"/>
      <c r="CR339" s="110"/>
      <c r="CS339" s="110"/>
      <c r="CT339" s="110"/>
      <c r="CU339" s="110"/>
      <c r="CV339" s="110"/>
      <c r="CW339" s="110"/>
      <c r="CX339" s="110"/>
      <c r="CY339" s="110"/>
      <c r="CZ339" s="110"/>
      <c r="DA339" s="110"/>
      <c r="DB339" s="110"/>
      <c r="DC339" s="110"/>
      <c r="DD339" s="110"/>
      <c r="DE339" s="110"/>
      <c r="DF339" s="110"/>
      <c r="DG339" s="110"/>
      <c r="DH339" s="110"/>
      <c r="DI339" s="110"/>
      <c r="DJ339" s="110"/>
      <c r="DK339" s="110"/>
      <c r="DL339" s="110"/>
      <c r="DM339" s="110"/>
      <c r="DN339" s="110"/>
      <c r="DO339" s="110"/>
      <c r="DP339" s="110"/>
      <c r="DQ339" s="110"/>
      <c r="DR339" s="110"/>
      <c r="DS339" s="110"/>
      <c r="DT339" s="110"/>
      <c r="DU339" s="110"/>
      <c r="DV339" s="110"/>
      <c r="DW339" s="110"/>
      <c r="DX339" s="110"/>
      <c r="DY339" s="110"/>
      <c r="DZ339" s="110"/>
    </row>
    <row r="340" spans="17:130" s="146" customFormat="1">
      <c r="Q340" s="333"/>
      <c r="R340" s="325"/>
      <c r="S340" s="325"/>
      <c r="T340" s="325"/>
      <c r="U340" s="325"/>
      <c r="V340" s="325"/>
      <c r="W340" s="325"/>
      <c r="X340" s="325"/>
      <c r="Y340" s="325"/>
      <c r="Z340" s="325"/>
      <c r="AA340" s="325"/>
      <c r="AB340" s="325"/>
      <c r="AC340" s="325"/>
      <c r="AD340" s="325"/>
      <c r="AE340" s="325"/>
      <c r="AF340" s="309"/>
      <c r="AG340" s="309"/>
      <c r="AH340" s="301"/>
      <c r="AI340" s="301"/>
      <c r="AJ340" s="301"/>
      <c r="AK340" s="301"/>
      <c r="AL340" s="301"/>
      <c r="AM340" s="301"/>
      <c r="AN340" s="301"/>
      <c r="AO340" s="301"/>
      <c r="AP340" s="301"/>
      <c r="AQ340" s="301"/>
      <c r="AR340" s="301"/>
      <c r="AS340" s="301"/>
      <c r="AT340" s="301"/>
      <c r="AU340" s="301"/>
      <c r="AV340" s="301"/>
      <c r="AW340" s="301"/>
      <c r="AX340" s="301"/>
      <c r="AY340" s="301"/>
      <c r="AZ340" s="301"/>
      <c r="BA340" s="301"/>
      <c r="BB340" s="301"/>
      <c r="BC340" s="301"/>
      <c r="BD340" s="301"/>
      <c r="BE340" s="301"/>
      <c r="BF340" s="301"/>
      <c r="BG340" s="301"/>
      <c r="BH340" s="301"/>
      <c r="BI340" s="301"/>
      <c r="BJ340" s="110"/>
      <c r="BK340" s="110"/>
      <c r="BL340" s="110"/>
      <c r="BM340" s="110"/>
      <c r="BN340" s="110"/>
      <c r="BO340" s="110"/>
      <c r="BP340" s="110"/>
      <c r="BQ340" s="110"/>
      <c r="BR340" s="110"/>
      <c r="BS340" s="110"/>
      <c r="BT340" s="110"/>
      <c r="BU340" s="110"/>
      <c r="BV340" s="110"/>
      <c r="BW340" s="110"/>
      <c r="BX340" s="110"/>
      <c r="BY340" s="110"/>
      <c r="BZ340" s="110"/>
      <c r="CA340" s="110"/>
      <c r="CB340" s="110"/>
      <c r="CC340" s="110"/>
      <c r="CD340" s="110"/>
      <c r="CE340" s="110"/>
      <c r="CF340" s="110"/>
      <c r="CG340" s="110"/>
      <c r="CH340" s="110"/>
      <c r="CI340" s="110"/>
      <c r="CJ340" s="110"/>
      <c r="CK340" s="110"/>
      <c r="CL340" s="110"/>
      <c r="CM340" s="110"/>
      <c r="CN340" s="110"/>
      <c r="CO340" s="110"/>
      <c r="CP340" s="110"/>
      <c r="CQ340" s="110"/>
      <c r="CR340" s="110"/>
      <c r="CS340" s="110"/>
      <c r="CT340" s="110"/>
      <c r="CU340" s="110"/>
      <c r="CV340" s="110"/>
      <c r="CW340" s="110"/>
      <c r="CX340" s="110"/>
      <c r="CY340" s="110"/>
      <c r="CZ340" s="110"/>
      <c r="DA340" s="110"/>
      <c r="DB340" s="110"/>
      <c r="DC340" s="110"/>
      <c r="DD340" s="110"/>
      <c r="DE340" s="110"/>
      <c r="DF340" s="110"/>
      <c r="DG340" s="110"/>
      <c r="DH340" s="110"/>
      <c r="DI340" s="110"/>
      <c r="DJ340" s="110"/>
      <c r="DK340" s="110"/>
      <c r="DL340" s="110"/>
      <c r="DM340" s="110"/>
      <c r="DN340" s="110"/>
      <c r="DO340" s="110"/>
      <c r="DP340" s="110"/>
      <c r="DQ340" s="110"/>
      <c r="DR340" s="110"/>
      <c r="DS340" s="110"/>
      <c r="DT340" s="110"/>
      <c r="DU340" s="110"/>
      <c r="DV340" s="110"/>
      <c r="DW340" s="110"/>
      <c r="DX340" s="110"/>
      <c r="DY340" s="110"/>
      <c r="DZ340" s="110"/>
    </row>
    <row r="341" spans="17:130" s="146" customFormat="1">
      <c r="Q341" s="333"/>
      <c r="R341" s="325"/>
      <c r="S341" s="325"/>
      <c r="T341" s="325"/>
      <c r="U341" s="325"/>
      <c r="V341" s="325"/>
      <c r="W341" s="325"/>
      <c r="X341" s="325"/>
      <c r="Y341" s="325"/>
      <c r="Z341" s="325"/>
      <c r="AA341" s="325"/>
      <c r="AB341" s="325"/>
      <c r="AC341" s="325"/>
      <c r="AD341" s="325"/>
      <c r="AE341" s="325"/>
      <c r="AF341" s="309"/>
      <c r="AG341" s="309"/>
      <c r="AH341" s="301"/>
      <c r="AI341" s="301"/>
      <c r="AJ341" s="301"/>
      <c r="AK341" s="301"/>
      <c r="AL341" s="301"/>
      <c r="AM341" s="301"/>
      <c r="AN341" s="301"/>
      <c r="AO341" s="301"/>
      <c r="AP341" s="301"/>
      <c r="AQ341" s="301"/>
      <c r="AR341" s="301"/>
      <c r="AS341" s="301"/>
      <c r="AT341" s="301"/>
      <c r="AU341" s="301"/>
      <c r="AV341" s="301"/>
      <c r="AW341" s="301"/>
      <c r="AX341" s="301"/>
      <c r="AY341" s="301"/>
      <c r="AZ341" s="301"/>
      <c r="BA341" s="301"/>
      <c r="BB341" s="301"/>
      <c r="BC341" s="301"/>
      <c r="BD341" s="301"/>
      <c r="BE341" s="301"/>
      <c r="BF341" s="301"/>
      <c r="BG341" s="301"/>
      <c r="BH341" s="301"/>
      <c r="BI341" s="301"/>
      <c r="BJ341" s="110"/>
      <c r="BK341" s="110"/>
      <c r="BL341" s="110"/>
      <c r="BM341" s="110"/>
      <c r="BN341" s="110"/>
      <c r="BO341" s="110"/>
      <c r="BP341" s="110"/>
      <c r="BQ341" s="110"/>
      <c r="BR341" s="110"/>
      <c r="BS341" s="110"/>
      <c r="BT341" s="110"/>
      <c r="BU341" s="110"/>
      <c r="BV341" s="110"/>
      <c r="BW341" s="110"/>
      <c r="BX341" s="110"/>
      <c r="BY341" s="110"/>
      <c r="BZ341" s="110"/>
      <c r="CA341" s="110"/>
      <c r="CB341" s="110"/>
      <c r="CC341" s="110"/>
      <c r="CD341" s="110"/>
      <c r="CE341" s="110"/>
      <c r="CF341" s="110"/>
      <c r="CG341" s="110"/>
      <c r="CH341" s="110"/>
      <c r="CI341" s="110"/>
      <c r="CJ341" s="110"/>
      <c r="CK341" s="110"/>
      <c r="CL341" s="110"/>
      <c r="CM341" s="110"/>
      <c r="CN341" s="110"/>
      <c r="CO341" s="110"/>
      <c r="CP341" s="110"/>
      <c r="CQ341" s="110"/>
      <c r="CR341" s="110"/>
      <c r="CS341" s="110"/>
      <c r="CT341" s="110"/>
      <c r="CU341" s="110"/>
      <c r="CV341" s="110"/>
      <c r="CW341" s="110"/>
      <c r="CX341" s="110"/>
      <c r="CY341" s="110"/>
      <c r="CZ341" s="110"/>
      <c r="DA341" s="110"/>
      <c r="DB341" s="110"/>
      <c r="DC341" s="110"/>
      <c r="DD341" s="110"/>
      <c r="DE341" s="110"/>
      <c r="DF341" s="110"/>
      <c r="DG341" s="110"/>
      <c r="DH341" s="110"/>
      <c r="DI341" s="110"/>
      <c r="DJ341" s="110"/>
      <c r="DK341" s="110"/>
      <c r="DL341" s="110"/>
      <c r="DM341" s="110"/>
      <c r="DN341" s="110"/>
      <c r="DO341" s="110"/>
      <c r="DP341" s="110"/>
      <c r="DQ341" s="110"/>
      <c r="DR341" s="110"/>
      <c r="DS341" s="110"/>
      <c r="DT341" s="110"/>
      <c r="DU341" s="110"/>
      <c r="DV341" s="110"/>
      <c r="DW341" s="110"/>
      <c r="DX341" s="110"/>
      <c r="DY341" s="110"/>
      <c r="DZ341" s="110"/>
    </row>
    <row r="342" spans="17:130" s="146" customFormat="1">
      <c r="Q342" s="333"/>
      <c r="R342" s="325"/>
      <c r="S342" s="325"/>
      <c r="T342" s="325"/>
      <c r="U342" s="325"/>
      <c r="V342" s="325"/>
      <c r="W342" s="325"/>
      <c r="X342" s="325"/>
      <c r="Y342" s="325"/>
      <c r="Z342" s="325"/>
      <c r="AA342" s="325"/>
      <c r="AB342" s="325"/>
      <c r="AC342" s="325"/>
      <c r="AD342" s="325"/>
      <c r="AE342" s="325"/>
      <c r="AF342" s="309"/>
      <c r="AG342" s="309"/>
      <c r="AH342" s="301"/>
      <c r="AI342" s="301"/>
      <c r="AJ342" s="301"/>
      <c r="AK342" s="301"/>
      <c r="AL342" s="301"/>
      <c r="AM342" s="301"/>
      <c r="AN342" s="301"/>
      <c r="AO342" s="301"/>
      <c r="AP342" s="301"/>
      <c r="AQ342" s="301"/>
      <c r="AR342" s="301"/>
      <c r="AS342" s="301"/>
      <c r="AT342" s="301"/>
      <c r="AU342" s="301"/>
      <c r="AV342" s="301"/>
      <c r="AW342" s="301"/>
      <c r="AX342" s="301"/>
      <c r="AY342" s="301"/>
      <c r="AZ342" s="301"/>
      <c r="BA342" s="301"/>
      <c r="BB342" s="301"/>
      <c r="BC342" s="301"/>
      <c r="BD342" s="301"/>
      <c r="BE342" s="301"/>
      <c r="BF342" s="301"/>
      <c r="BG342" s="301"/>
      <c r="BH342" s="301"/>
      <c r="BI342" s="301"/>
      <c r="BJ342" s="110"/>
      <c r="BK342" s="110"/>
      <c r="BL342" s="110"/>
      <c r="BM342" s="110"/>
      <c r="BN342" s="110"/>
      <c r="BO342" s="110"/>
      <c r="BP342" s="110"/>
      <c r="BQ342" s="110"/>
      <c r="BR342" s="110"/>
      <c r="BS342" s="110"/>
      <c r="BT342" s="110"/>
      <c r="BU342" s="110"/>
      <c r="BV342" s="110"/>
      <c r="BW342" s="110"/>
      <c r="BX342" s="110"/>
      <c r="BY342" s="110"/>
      <c r="BZ342" s="110"/>
      <c r="CA342" s="110"/>
      <c r="CB342" s="110"/>
      <c r="CC342" s="110"/>
      <c r="CD342" s="110"/>
      <c r="CE342" s="110"/>
      <c r="CF342" s="110"/>
      <c r="CG342" s="110"/>
      <c r="CH342" s="110"/>
      <c r="CI342" s="110"/>
      <c r="CJ342" s="110"/>
      <c r="CK342" s="110"/>
      <c r="CL342" s="110"/>
      <c r="CM342" s="110"/>
      <c r="CN342" s="110"/>
      <c r="CO342" s="110"/>
      <c r="CP342" s="110"/>
      <c r="CQ342" s="110"/>
      <c r="CR342" s="110"/>
      <c r="CS342" s="110"/>
      <c r="CT342" s="110"/>
      <c r="CU342" s="110"/>
      <c r="CV342" s="110"/>
      <c r="CW342" s="110"/>
      <c r="CX342" s="110"/>
      <c r="CY342" s="110"/>
      <c r="CZ342" s="110"/>
      <c r="DA342" s="110"/>
      <c r="DB342" s="110"/>
      <c r="DC342" s="110"/>
      <c r="DD342" s="110"/>
      <c r="DE342" s="110"/>
      <c r="DF342" s="110"/>
      <c r="DG342" s="110"/>
      <c r="DH342" s="110"/>
      <c r="DI342" s="110"/>
      <c r="DJ342" s="110"/>
      <c r="DK342" s="110"/>
      <c r="DL342" s="110"/>
      <c r="DM342" s="110"/>
      <c r="DN342" s="110"/>
      <c r="DO342" s="110"/>
      <c r="DP342" s="110"/>
      <c r="DQ342" s="110"/>
      <c r="DR342" s="110"/>
      <c r="DS342" s="110"/>
      <c r="DT342" s="110"/>
      <c r="DU342" s="110"/>
      <c r="DV342" s="110"/>
      <c r="DW342" s="110"/>
      <c r="DX342" s="110"/>
      <c r="DY342" s="110"/>
      <c r="DZ342" s="110"/>
    </row>
    <row r="343" spans="17:130" s="146" customFormat="1">
      <c r="Q343" s="333"/>
      <c r="R343" s="325"/>
      <c r="S343" s="325"/>
      <c r="T343" s="325"/>
      <c r="U343" s="325"/>
      <c r="V343" s="325"/>
      <c r="W343" s="325"/>
      <c r="X343" s="325"/>
      <c r="Y343" s="325"/>
      <c r="Z343" s="325"/>
      <c r="AA343" s="325"/>
      <c r="AB343" s="325"/>
      <c r="AC343" s="325"/>
      <c r="AD343" s="325"/>
      <c r="AE343" s="325"/>
      <c r="AF343" s="309"/>
      <c r="AG343" s="309"/>
      <c r="AH343" s="301"/>
      <c r="AI343" s="301"/>
      <c r="AJ343" s="301"/>
      <c r="AK343" s="301"/>
      <c r="AL343" s="301"/>
      <c r="AM343" s="301"/>
      <c r="AN343" s="301"/>
      <c r="AO343" s="301"/>
      <c r="AP343" s="301"/>
      <c r="AQ343" s="301"/>
      <c r="AR343" s="301"/>
      <c r="AS343" s="301"/>
      <c r="AT343" s="301"/>
      <c r="AU343" s="301"/>
      <c r="AV343" s="301"/>
      <c r="AW343" s="301"/>
      <c r="AX343" s="301"/>
      <c r="AY343" s="301"/>
      <c r="AZ343" s="301"/>
      <c r="BA343" s="301"/>
      <c r="BB343" s="301"/>
      <c r="BC343" s="301"/>
      <c r="BD343" s="301"/>
      <c r="BE343" s="301"/>
      <c r="BF343" s="301"/>
      <c r="BG343" s="301"/>
      <c r="BH343" s="301"/>
      <c r="BI343" s="301"/>
      <c r="BJ343" s="110"/>
      <c r="BK343" s="110"/>
      <c r="BL343" s="110"/>
      <c r="BM343" s="110"/>
      <c r="BN343" s="110"/>
      <c r="BO343" s="110"/>
      <c r="BP343" s="110"/>
      <c r="BQ343" s="110"/>
      <c r="BR343" s="110"/>
      <c r="BS343" s="110"/>
      <c r="BT343" s="110"/>
      <c r="BU343" s="110"/>
      <c r="BV343" s="110"/>
      <c r="BW343" s="110"/>
      <c r="BX343" s="110"/>
      <c r="BY343" s="110"/>
      <c r="BZ343" s="110"/>
      <c r="CA343" s="110"/>
      <c r="CB343" s="110"/>
      <c r="CC343" s="110"/>
      <c r="CD343" s="110"/>
      <c r="CE343" s="110"/>
      <c r="CF343" s="110"/>
      <c r="CG343" s="110"/>
      <c r="CH343" s="110"/>
      <c r="CI343" s="110"/>
      <c r="CJ343" s="110"/>
      <c r="CK343" s="110"/>
      <c r="CL343" s="110"/>
      <c r="CM343" s="110"/>
      <c r="CN343" s="110"/>
      <c r="CO343" s="110"/>
      <c r="CP343" s="110"/>
      <c r="CQ343" s="110"/>
      <c r="CR343" s="110"/>
      <c r="CS343" s="110"/>
      <c r="CT343" s="110"/>
      <c r="CU343" s="110"/>
      <c r="CV343" s="110"/>
      <c r="CW343" s="110"/>
      <c r="CX343" s="110"/>
      <c r="CY343" s="110"/>
      <c r="CZ343" s="110"/>
      <c r="DA343" s="110"/>
      <c r="DB343" s="110"/>
      <c r="DC343" s="110"/>
      <c r="DD343" s="110"/>
      <c r="DE343" s="110"/>
      <c r="DF343" s="110"/>
      <c r="DG343" s="110"/>
      <c r="DH343" s="110"/>
      <c r="DI343" s="110"/>
      <c r="DJ343" s="110"/>
      <c r="DK343" s="110"/>
      <c r="DL343" s="110"/>
      <c r="DM343" s="110"/>
      <c r="DN343" s="110"/>
      <c r="DO343" s="110"/>
      <c r="DP343" s="110"/>
      <c r="DQ343" s="110"/>
      <c r="DR343" s="110"/>
      <c r="DS343" s="110"/>
      <c r="DT343" s="110"/>
      <c r="DU343" s="110"/>
      <c r="DV343" s="110"/>
      <c r="DW343" s="110"/>
      <c r="DX343" s="110"/>
      <c r="DY343" s="110"/>
      <c r="DZ343" s="110"/>
    </row>
    <row r="344" spans="17:130" s="146" customFormat="1">
      <c r="Q344" s="333"/>
      <c r="R344" s="325"/>
      <c r="S344" s="325"/>
      <c r="T344" s="325"/>
      <c r="U344" s="325"/>
      <c r="V344" s="325"/>
      <c r="W344" s="325"/>
      <c r="X344" s="325"/>
      <c r="Y344" s="325"/>
      <c r="Z344" s="325"/>
      <c r="AA344" s="325"/>
      <c r="AB344" s="325"/>
      <c r="AC344" s="325"/>
      <c r="AD344" s="325"/>
      <c r="AE344" s="325"/>
      <c r="AF344" s="309"/>
      <c r="AG344" s="309"/>
      <c r="AH344" s="301"/>
      <c r="AI344" s="301"/>
      <c r="AJ344" s="301"/>
      <c r="AK344" s="301"/>
      <c r="AL344" s="301"/>
      <c r="AM344" s="301"/>
      <c r="AN344" s="301"/>
      <c r="AO344" s="301"/>
      <c r="AP344" s="301"/>
      <c r="AQ344" s="301"/>
      <c r="AR344" s="301"/>
      <c r="AS344" s="301"/>
      <c r="AT344" s="301"/>
      <c r="AU344" s="301"/>
      <c r="AV344" s="301"/>
      <c r="AW344" s="301"/>
      <c r="AX344" s="301"/>
      <c r="AY344" s="301"/>
      <c r="AZ344" s="301"/>
      <c r="BA344" s="301"/>
      <c r="BB344" s="301"/>
      <c r="BC344" s="301"/>
      <c r="BD344" s="301"/>
      <c r="BE344" s="301"/>
      <c r="BF344" s="301"/>
      <c r="BG344" s="301"/>
      <c r="BH344" s="301"/>
      <c r="BI344" s="301"/>
      <c r="BJ344" s="110"/>
      <c r="BK344" s="110"/>
      <c r="BL344" s="110"/>
      <c r="BM344" s="110"/>
      <c r="BN344" s="110"/>
      <c r="BO344" s="110"/>
      <c r="BP344" s="110"/>
      <c r="BQ344" s="110"/>
      <c r="BR344" s="110"/>
      <c r="BS344" s="110"/>
      <c r="BT344" s="110"/>
      <c r="BU344" s="110"/>
      <c r="BV344" s="110"/>
      <c r="BW344" s="110"/>
      <c r="BX344" s="110"/>
      <c r="BY344" s="110"/>
      <c r="BZ344" s="110"/>
      <c r="CA344" s="110"/>
      <c r="CB344" s="110"/>
      <c r="CC344" s="110"/>
      <c r="CD344" s="110"/>
      <c r="CE344" s="110"/>
      <c r="CF344" s="110"/>
      <c r="CG344" s="110"/>
      <c r="CH344" s="110"/>
      <c r="CI344" s="110"/>
      <c r="CJ344" s="110"/>
      <c r="CK344" s="110"/>
      <c r="CL344" s="110"/>
      <c r="CM344" s="110"/>
      <c r="CN344" s="110"/>
      <c r="CO344" s="110"/>
      <c r="CP344" s="110"/>
      <c r="CQ344" s="110"/>
      <c r="CR344" s="110"/>
      <c r="CS344" s="110"/>
      <c r="CT344" s="110"/>
      <c r="CU344" s="110"/>
      <c r="CV344" s="110"/>
      <c r="CW344" s="110"/>
      <c r="CX344" s="110"/>
      <c r="CY344" s="110"/>
      <c r="CZ344" s="110"/>
      <c r="DA344" s="110"/>
      <c r="DB344" s="110"/>
      <c r="DC344" s="110"/>
      <c r="DD344" s="110"/>
      <c r="DE344" s="110"/>
      <c r="DF344" s="110"/>
      <c r="DG344" s="110"/>
      <c r="DH344" s="110"/>
      <c r="DI344" s="110"/>
      <c r="DJ344" s="110"/>
      <c r="DK344" s="110"/>
      <c r="DL344" s="110"/>
      <c r="DM344" s="110"/>
      <c r="DN344" s="110"/>
      <c r="DO344" s="110"/>
      <c r="DP344" s="110"/>
      <c r="DQ344" s="110"/>
      <c r="DR344" s="110"/>
      <c r="DS344" s="110"/>
      <c r="DT344" s="110"/>
      <c r="DU344" s="110"/>
      <c r="DV344" s="110"/>
      <c r="DW344" s="110"/>
      <c r="DX344" s="110"/>
      <c r="DY344" s="110"/>
      <c r="DZ344" s="110"/>
    </row>
    <row r="345" spans="17:130" s="146" customFormat="1">
      <c r="Q345" s="333"/>
      <c r="R345" s="325"/>
      <c r="S345" s="325"/>
      <c r="T345" s="325"/>
      <c r="U345" s="325"/>
      <c r="V345" s="325"/>
      <c r="W345" s="325"/>
      <c r="X345" s="325"/>
      <c r="Y345" s="325"/>
      <c r="Z345" s="325"/>
      <c r="AA345" s="325"/>
      <c r="AB345" s="325"/>
      <c r="AC345" s="325"/>
      <c r="AD345" s="325"/>
      <c r="AE345" s="325"/>
      <c r="AF345" s="309"/>
      <c r="AG345" s="309"/>
      <c r="AH345" s="301"/>
      <c r="AI345" s="301"/>
      <c r="AJ345" s="301"/>
      <c r="AK345" s="301"/>
      <c r="AL345" s="301"/>
      <c r="AM345" s="301"/>
      <c r="AN345" s="301"/>
      <c r="AO345" s="301"/>
      <c r="AP345" s="301"/>
      <c r="AQ345" s="301"/>
      <c r="AR345" s="301"/>
      <c r="AS345" s="301"/>
      <c r="AT345" s="301"/>
      <c r="AU345" s="301"/>
      <c r="AV345" s="301"/>
      <c r="AW345" s="301"/>
      <c r="AX345" s="301"/>
      <c r="AY345" s="301"/>
      <c r="AZ345" s="301"/>
      <c r="BA345" s="301"/>
      <c r="BB345" s="301"/>
      <c r="BC345" s="301"/>
      <c r="BD345" s="301"/>
      <c r="BE345" s="301"/>
      <c r="BF345" s="301"/>
      <c r="BG345" s="301"/>
      <c r="BH345" s="301"/>
      <c r="BI345" s="301"/>
      <c r="BJ345" s="110"/>
      <c r="BK345" s="110"/>
      <c r="BL345" s="110"/>
      <c r="BM345" s="110"/>
      <c r="BN345" s="110"/>
      <c r="BO345" s="110"/>
      <c r="BP345" s="110"/>
      <c r="BQ345" s="110"/>
      <c r="BR345" s="110"/>
      <c r="BS345" s="110"/>
      <c r="BT345" s="110"/>
      <c r="BU345" s="110"/>
      <c r="BV345" s="110"/>
      <c r="BW345" s="110"/>
      <c r="BX345" s="110"/>
      <c r="BY345" s="110"/>
      <c r="BZ345" s="110"/>
      <c r="CA345" s="110"/>
      <c r="CB345" s="110"/>
      <c r="CC345" s="110"/>
      <c r="CD345" s="110"/>
      <c r="CE345" s="110"/>
      <c r="CF345" s="110"/>
      <c r="CG345" s="110"/>
      <c r="CH345" s="110"/>
      <c r="CI345" s="110"/>
      <c r="CJ345" s="110"/>
      <c r="CK345" s="110"/>
      <c r="CL345" s="110"/>
      <c r="CM345" s="110"/>
      <c r="CN345" s="110"/>
      <c r="CO345" s="110"/>
      <c r="CP345" s="110"/>
      <c r="CQ345" s="110"/>
      <c r="CR345" s="110"/>
      <c r="CS345" s="110"/>
      <c r="CT345" s="110"/>
      <c r="CU345" s="110"/>
      <c r="CV345" s="110"/>
      <c r="CW345" s="110"/>
      <c r="CX345" s="110"/>
      <c r="CY345" s="110"/>
      <c r="CZ345" s="110"/>
      <c r="DA345" s="110"/>
      <c r="DB345" s="110"/>
      <c r="DC345" s="110"/>
      <c r="DD345" s="110"/>
      <c r="DE345" s="110"/>
      <c r="DF345" s="110"/>
      <c r="DG345" s="110"/>
      <c r="DH345" s="110"/>
      <c r="DI345" s="110"/>
      <c r="DJ345" s="110"/>
      <c r="DK345" s="110"/>
      <c r="DL345" s="110"/>
      <c r="DM345" s="110"/>
      <c r="DN345" s="110"/>
      <c r="DO345" s="110"/>
      <c r="DP345" s="110"/>
      <c r="DQ345" s="110"/>
      <c r="DR345" s="110"/>
      <c r="DS345" s="110"/>
      <c r="DT345" s="110"/>
      <c r="DU345" s="110"/>
      <c r="DV345" s="110"/>
      <c r="DW345" s="110"/>
      <c r="DX345" s="110"/>
      <c r="DY345" s="110"/>
      <c r="DZ345" s="110"/>
    </row>
    <row r="346" spans="17:130" s="146" customFormat="1">
      <c r="Q346" s="333"/>
      <c r="R346" s="325"/>
      <c r="S346" s="325"/>
      <c r="T346" s="325"/>
      <c r="U346" s="325"/>
      <c r="V346" s="325"/>
      <c r="W346" s="325"/>
      <c r="X346" s="325"/>
      <c r="Y346" s="325"/>
      <c r="Z346" s="325"/>
      <c r="AA346" s="325"/>
      <c r="AB346" s="325"/>
      <c r="AC346" s="325"/>
      <c r="AD346" s="325"/>
      <c r="AE346" s="325"/>
      <c r="AF346" s="309"/>
      <c r="AG346" s="309"/>
      <c r="AH346" s="301"/>
      <c r="AI346" s="301"/>
      <c r="AJ346" s="301"/>
      <c r="AK346" s="301"/>
      <c r="AL346" s="301"/>
      <c r="AM346" s="301"/>
      <c r="AN346" s="301"/>
      <c r="AO346" s="301"/>
      <c r="AP346" s="301"/>
      <c r="AQ346" s="301"/>
      <c r="AR346" s="301"/>
      <c r="AS346" s="301"/>
      <c r="AT346" s="301"/>
      <c r="AU346" s="301"/>
      <c r="AV346" s="301"/>
      <c r="AW346" s="301"/>
      <c r="AX346" s="301"/>
      <c r="AY346" s="301"/>
      <c r="AZ346" s="301"/>
      <c r="BA346" s="301"/>
      <c r="BB346" s="301"/>
      <c r="BC346" s="301"/>
      <c r="BD346" s="301"/>
      <c r="BE346" s="301"/>
      <c r="BF346" s="301"/>
      <c r="BG346" s="301"/>
      <c r="BH346" s="301"/>
      <c r="BI346" s="301"/>
      <c r="BJ346" s="110"/>
      <c r="BK346" s="110"/>
      <c r="BL346" s="110"/>
      <c r="BM346" s="110"/>
      <c r="BN346" s="110"/>
      <c r="BO346" s="110"/>
      <c r="BP346" s="110"/>
      <c r="BQ346" s="110"/>
      <c r="BR346" s="110"/>
      <c r="BS346" s="110"/>
      <c r="BT346" s="110"/>
      <c r="BU346" s="110"/>
      <c r="BV346" s="110"/>
      <c r="BW346" s="110"/>
      <c r="BX346" s="110"/>
      <c r="BY346" s="110"/>
      <c r="BZ346" s="110"/>
      <c r="CA346" s="110"/>
      <c r="CB346" s="110"/>
      <c r="CC346" s="110"/>
      <c r="CD346" s="110"/>
      <c r="CE346" s="110"/>
      <c r="CF346" s="110"/>
      <c r="CG346" s="110"/>
      <c r="CH346" s="110"/>
      <c r="CI346" s="110"/>
      <c r="CJ346" s="110"/>
      <c r="CK346" s="110"/>
      <c r="CL346" s="110"/>
      <c r="CM346" s="110"/>
      <c r="CN346" s="110"/>
      <c r="CO346" s="110"/>
      <c r="CP346" s="110"/>
      <c r="CQ346" s="110"/>
      <c r="CR346" s="110"/>
      <c r="CS346" s="110"/>
      <c r="CT346" s="110"/>
      <c r="CU346" s="110"/>
      <c r="CV346" s="110"/>
      <c r="CW346" s="110"/>
      <c r="CX346" s="110"/>
      <c r="CY346" s="110"/>
      <c r="CZ346" s="110"/>
      <c r="DA346" s="110"/>
      <c r="DB346" s="110"/>
      <c r="DC346" s="110"/>
      <c r="DD346" s="110"/>
      <c r="DE346" s="110"/>
      <c r="DF346" s="110"/>
      <c r="DG346" s="110"/>
      <c r="DH346" s="110"/>
      <c r="DI346" s="110"/>
      <c r="DJ346" s="110"/>
      <c r="DK346" s="110"/>
      <c r="DL346" s="110"/>
      <c r="DM346" s="110"/>
      <c r="DN346" s="110"/>
      <c r="DO346" s="110"/>
      <c r="DP346" s="110"/>
      <c r="DQ346" s="110"/>
      <c r="DR346" s="110"/>
      <c r="DS346" s="110"/>
      <c r="DT346" s="110"/>
      <c r="DU346" s="110"/>
      <c r="DV346" s="110"/>
      <c r="DW346" s="110"/>
      <c r="DX346" s="110"/>
      <c r="DY346" s="110"/>
      <c r="DZ346" s="110"/>
    </row>
    <row r="347" spans="17:130" s="146" customFormat="1">
      <c r="Q347" s="333"/>
      <c r="R347" s="325"/>
      <c r="S347" s="325"/>
      <c r="T347" s="325"/>
      <c r="U347" s="325"/>
      <c r="V347" s="325"/>
      <c r="W347" s="325"/>
      <c r="X347" s="325"/>
      <c r="Y347" s="325"/>
      <c r="Z347" s="325"/>
      <c r="AA347" s="325"/>
      <c r="AB347" s="325"/>
      <c r="AC347" s="325"/>
      <c r="AD347" s="325"/>
      <c r="AE347" s="325"/>
      <c r="AF347" s="309"/>
      <c r="AG347" s="309"/>
      <c r="AH347" s="301"/>
      <c r="AI347" s="301"/>
      <c r="AJ347" s="301"/>
      <c r="AK347" s="301"/>
      <c r="AL347" s="301"/>
      <c r="AM347" s="301"/>
      <c r="AN347" s="301"/>
      <c r="AO347" s="301"/>
      <c r="AP347" s="301"/>
      <c r="AQ347" s="301"/>
      <c r="AR347" s="301"/>
      <c r="AS347" s="301"/>
      <c r="AT347" s="301"/>
      <c r="AU347" s="301"/>
      <c r="AV347" s="301"/>
      <c r="AW347" s="301"/>
      <c r="AX347" s="301"/>
      <c r="AY347" s="301"/>
      <c r="AZ347" s="301"/>
      <c r="BA347" s="301"/>
      <c r="BB347" s="301"/>
      <c r="BC347" s="301"/>
      <c r="BD347" s="301"/>
      <c r="BE347" s="301"/>
      <c r="BF347" s="301"/>
      <c r="BG347" s="301"/>
      <c r="BH347" s="301"/>
      <c r="BI347" s="301"/>
      <c r="BJ347" s="110"/>
      <c r="BK347" s="110"/>
      <c r="BL347" s="110"/>
      <c r="BM347" s="110"/>
      <c r="BN347" s="110"/>
      <c r="BO347" s="110"/>
      <c r="BP347" s="110"/>
      <c r="BQ347" s="110"/>
      <c r="BR347" s="110"/>
      <c r="BS347" s="110"/>
      <c r="BT347" s="110"/>
      <c r="BU347" s="110"/>
      <c r="BV347" s="110"/>
      <c r="BW347" s="110"/>
      <c r="BX347" s="110"/>
      <c r="BY347" s="110"/>
      <c r="BZ347" s="110"/>
      <c r="CA347" s="110"/>
      <c r="CB347" s="110"/>
      <c r="CC347" s="110"/>
      <c r="CD347" s="110"/>
      <c r="CE347" s="110"/>
      <c r="CF347" s="110"/>
      <c r="CG347" s="110"/>
      <c r="CH347" s="110"/>
      <c r="CI347" s="110"/>
      <c r="CJ347" s="110"/>
      <c r="CK347" s="110"/>
      <c r="CL347" s="110"/>
      <c r="CM347" s="110"/>
      <c r="CN347" s="110"/>
      <c r="CO347" s="110"/>
      <c r="CP347" s="110"/>
      <c r="CQ347" s="110"/>
      <c r="CR347" s="110"/>
      <c r="CS347" s="110"/>
      <c r="CT347" s="110"/>
      <c r="CU347" s="110"/>
      <c r="CV347" s="110"/>
      <c r="CW347" s="110"/>
      <c r="CX347" s="110"/>
      <c r="CY347" s="110"/>
      <c r="CZ347" s="110"/>
      <c r="DA347" s="110"/>
      <c r="DB347" s="110"/>
      <c r="DC347" s="110"/>
      <c r="DD347" s="110"/>
      <c r="DE347" s="110"/>
      <c r="DF347" s="110"/>
      <c r="DG347" s="110"/>
      <c r="DH347" s="110"/>
      <c r="DI347" s="110"/>
      <c r="DJ347" s="110"/>
      <c r="DK347" s="110"/>
      <c r="DL347" s="110"/>
      <c r="DM347" s="110"/>
      <c r="DN347" s="110"/>
      <c r="DO347" s="110"/>
      <c r="DP347" s="110"/>
      <c r="DQ347" s="110"/>
      <c r="DR347" s="110"/>
      <c r="DS347" s="110"/>
      <c r="DT347" s="110"/>
      <c r="DU347" s="110"/>
      <c r="DV347" s="110"/>
      <c r="DW347" s="110"/>
      <c r="DX347" s="110"/>
      <c r="DY347" s="110"/>
      <c r="DZ347" s="110"/>
    </row>
    <row r="348" spans="17:130" s="146" customFormat="1">
      <c r="Q348" s="333"/>
      <c r="R348" s="325"/>
      <c r="S348" s="325"/>
      <c r="T348" s="325"/>
      <c r="U348" s="325"/>
      <c r="V348" s="325"/>
      <c r="W348" s="325"/>
      <c r="X348" s="325"/>
      <c r="Y348" s="325"/>
      <c r="Z348" s="325"/>
      <c r="AA348" s="325"/>
      <c r="AB348" s="325"/>
      <c r="AC348" s="325"/>
      <c r="AD348" s="325"/>
      <c r="AE348" s="325"/>
      <c r="AF348" s="309"/>
      <c r="AG348" s="309"/>
      <c r="AH348" s="301"/>
      <c r="AI348" s="301"/>
      <c r="AJ348" s="301"/>
      <c r="AK348" s="301"/>
      <c r="AL348" s="301"/>
      <c r="AM348" s="301"/>
      <c r="AN348" s="301"/>
      <c r="AO348" s="301"/>
      <c r="AP348" s="301"/>
      <c r="AQ348" s="301"/>
      <c r="AR348" s="301"/>
      <c r="AS348" s="301"/>
      <c r="AT348" s="301"/>
      <c r="AU348" s="301"/>
      <c r="AV348" s="301"/>
      <c r="AW348" s="301"/>
      <c r="AX348" s="301"/>
      <c r="AY348" s="301"/>
      <c r="AZ348" s="301"/>
      <c r="BA348" s="301"/>
      <c r="BB348" s="301"/>
      <c r="BC348" s="301"/>
      <c r="BD348" s="301"/>
      <c r="BE348" s="301"/>
      <c r="BF348" s="301"/>
      <c r="BG348" s="301"/>
      <c r="BH348" s="301"/>
      <c r="BI348" s="301"/>
      <c r="BJ348" s="110"/>
      <c r="BK348" s="110"/>
      <c r="BL348" s="110"/>
      <c r="BM348" s="110"/>
      <c r="BN348" s="110"/>
      <c r="BO348" s="110"/>
      <c r="BP348" s="110"/>
      <c r="BQ348" s="110"/>
      <c r="BR348" s="110"/>
      <c r="BS348" s="110"/>
      <c r="BT348" s="110"/>
      <c r="BU348" s="110"/>
      <c r="BV348" s="110"/>
      <c r="BW348" s="110"/>
      <c r="BX348" s="110"/>
      <c r="BY348" s="110"/>
      <c r="BZ348" s="110"/>
      <c r="CA348" s="110"/>
      <c r="CB348" s="110"/>
      <c r="CC348" s="110"/>
      <c r="CD348" s="110"/>
      <c r="CE348" s="110"/>
      <c r="CF348" s="110"/>
      <c r="CG348" s="110"/>
      <c r="CH348" s="110"/>
      <c r="CI348" s="110"/>
      <c r="CJ348" s="110"/>
      <c r="CK348" s="110"/>
      <c r="CL348" s="110"/>
      <c r="CM348" s="110"/>
      <c r="CN348" s="110"/>
      <c r="CO348" s="110"/>
      <c r="CP348" s="110"/>
      <c r="CQ348" s="110"/>
      <c r="CR348" s="110"/>
      <c r="CS348" s="110"/>
      <c r="CT348" s="110"/>
      <c r="CU348" s="110"/>
      <c r="CV348" s="110"/>
      <c r="CW348" s="110"/>
      <c r="CX348" s="110"/>
      <c r="CY348" s="110"/>
      <c r="CZ348" s="110"/>
      <c r="DA348" s="110"/>
      <c r="DB348" s="110"/>
      <c r="DC348" s="110"/>
      <c r="DD348" s="110"/>
      <c r="DE348" s="110"/>
      <c r="DF348" s="110"/>
      <c r="DG348" s="110"/>
      <c r="DH348" s="110"/>
      <c r="DI348" s="110"/>
      <c r="DJ348" s="110"/>
      <c r="DK348" s="110"/>
      <c r="DL348" s="110"/>
      <c r="DM348" s="110"/>
      <c r="DN348" s="110"/>
      <c r="DO348" s="110"/>
      <c r="DP348" s="110"/>
      <c r="DQ348" s="110"/>
      <c r="DR348" s="110"/>
      <c r="DS348" s="110"/>
      <c r="DT348" s="110"/>
      <c r="DU348" s="110"/>
      <c r="DV348" s="110"/>
      <c r="DW348" s="110"/>
      <c r="DX348" s="110"/>
      <c r="DY348" s="110"/>
      <c r="DZ348" s="110"/>
    </row>
    <row r="349" spans="17:130" s="146" customFormat="1">
      <c r="Q349" s="333"/>
      <c r="R349" s="325"/>
      <c r="S349" s="325"/>
      <c r="T349" s="325"/>
      <c r="U349" s="325"/>
      <c r="V349" s="325"/>
      <c r="W349" s="325"/>
      <c r="X349" s="325"/>
      <c r="Y349" s="325"/>
      <c r="Z349" s="325"/>
      <c r="AA349" s="325"/>
      <c r="AB349" s="325"/>
      <c r="AC349" s="325"/>
      <c r="AD349" s="325"/>
      <c r="AE349" s="325"/>
      <c r="AF349" s="309"/>
      <c r="AG349" s="309"/>
      <c r="AH349" s="301"/>
      <c r="AI349" s="301"/>
      <c r="AJ349" s="301"/>
      <c r="AK349" s="301"/>
      <c r="AL349" s="301"/>
      <c r="AM349" s="301"/>
      <c r="AN349" s="301"/>
      <c r="AO349" s="301"/>
      <c r="AP349" s="301"/>
      <c r="AQ349" s="301"/>
      <c r="AR349" s="301"/>
      <c r="AS349" s="301"/>
      <c r="AT349" s="301"/>
      <c r="AU349" s="301"/>
      <c r="AV349" s="301"/>
      <c r="AW349" s="301"/>
      <c r="AX349" s="301"/>
      <c r="AY349" s="301"/>
      <c r="AZ349" s="301"/>
      <c r="BA349" s="301"/>
      <c r="BB349" s="301"/>
      <c r="BC349" s="301"/>
      <c r="BD349" s="301"/>
      <c r="BE349" s="301"/>
      <c r="BF349" s="301"/>
      <c r="BG349" s="301"/>
      <c r="BH349" s="301"/>
      <c r="BI349" s="301"/>
      <c r="BJ349" s="110"/>
      <c r="BK349" s="110"/>
      <c r="BL349" s="110"/>
      <c r="BM349" s="110"/>
      <c r="BN349" s="110"/>
      <c r="BO349" s="110"/>
      <c r="BP349" s="110"/>
      <c r="BQ349" s="110"/>
      <c r="BR349" s="110"/>
      <c r="BS349" s="110"/>
      <c r="BT349" s="110"/>
      <c r="BU349" s="110"/>
      <c r="BV349" s="110"/>
      <c r="BW349" s="110"/>
      <c r="BX349" s="110"/>
      <c r="BY349" s="110"/>
      <c r="BZ349" s="110"/>
      <c r="CA349" s="110"/>
      <c r="CB349" s="110"/>
      <c r="CC349" s="110"/>
      <c r="CD349" s="110"/>
      <c r="CE349" s="110"/>
      <c r="CF349" s="110"/>
      <c r="CG349" s="110"/>
      <c r="CH349" s="110"/>
      <c r="CI349" s="110"/>
      <c r="CJ349" s="110"/>
      <c r="CK349" s="110"/>
      <c r="CL349" s="110"/>
      <c r="CM349" s="110"/>
      <c r="CN349" s="110"/>
      <c r="CO349" s="110"/>
      <c r="CP349" s="110"/>
      <c r="CQ349" s="110"/>
      <c r="CR349" s="110"/>
      <c r="CS349" s="110"/>
      <c r="CT349" s="110"/>
      <c r="CU349" s="110"/>
      <c r="CV349" s="110"/>
      <c r="CW349" s="110"/>
      <c r="CX349" s="110"/>
      <c r="CY349" s="110"/>
      <c r="CZ349" s="110"/>
      <c r="DA349" s="110"/>
      <c r="DB349" s="110"/>
      <c r="DC349" s="110"/>
      <c r="DD349" s="110"/>
      <c r="DE349" s="110"/>
      <c r="DF349" s="110"/>
      <c r="DG349" s="110"/>
      <c r="DH349" s="110"/>
      <c r="DI349" s="110"/>
      <c r="DJ349" s="110"/>
      <c r="DK349" s="110"/>
      <c r="DL349" s="110"/>
      <c r="DM349" s="110"/>
      <c r="DN349" s="110"/>
      <c r="DO349" s="110"/>
      <c r="DP349" s="110"/>
      <c r="DQ349" s="110"/>
      <c r="DR349" s="110"/>
      <c r="DS349" s="110"/>
      <c r="DT349" s="110"/>
      <c r="DU349" s="110"/>
      <c r="DV349" s="110"/>
      <c r="DW349" s="110"/>
      <c r="DX349" s="110"/>
      <c r="DY349" s="110"/>
      <c r="DZ349" s="110"/>
    </row>
    <row r="350" spans="17:130" s="146" customFormat="1">
      <c r="Q350" s="333"/>
      <c r="R350" s="325"/>
      <c r="S350" s="325"/>
      <c r="T350" s="325"/>
      <c r="U350" s="325"/>
      <c r="V350" s="325"/>
      <c r="W350" s="325"/>
      <c r="X350" s="325"/>
      <c r="Y350" s="325"/>
      <c r="Z350" s="325"/>
      <c r="AA350" s="325"/>
      <c r="AB350" s="325"/>
      <c r="AC350" s="325"/>
      <c r="AD350" s="325"/>
      <c r="AE350" s="325"/>
      <c r="AF350" s="309"/>
      <c r="AG350" s="309"/>
      <c r="AH350" s="301"/>
      <c r="AI350" s="301"/>
      <c r="AJ350" s="301"/>
      <c r="AK350" s="301"/>
      <c r="AL350" s="301"/>
      <c r="AM350" s="301"/>
      <c r="AN350" s="301"/>
      <c r="AO350" s="301"/>
      <c r="AP350" s="301"/>
      <c r="AQ350" s="301"/>
      <c r="AR350" s="301"/>
      <c r="AS350" s="301"/>
      <c r="AT350" s="301"/>
      <c r="AU350" s="301"/>
      <c r="AV350" s="301"/>
      <c r="AW350" s="301"/>
      <c r="AX350" s="301"/>
      <c r="AY350" s="301"/>
      <c r="AZ350" s="301"/>
      <c r="BA350" s="301"/>
      <c r="BB350" s="301"/>
      <c r="BC350" s="301"/>
      <c r="BD350" s="301"/>
      <c r="BE350" s="301"/>
      <c r="BF350" s="301"/>
      <c r="BG350" s="301"/>
      <c r="BH350" s="301"/>
      <c r="BI350" s="301"/>
      <c r="BJ350" s="110"/>
      <c r="BK350" s="110"/>
      <c r="BL350" s="110"/>
      <c r="BM350" s="110"/>
      <c r="BN350" s="110"/>
      <c r="BO350" s="110"/>
      <c r="BP350" s="110"/>
      <c r="BQ350" s="110"/>
      <c r="BR350" s="110"/>
      <c r="BS350" s="110"/>
      <c r="BT350" s="110"/>
      <c r="BU350" s="110"/>
      <c r="BV350" s="110"/>
      <c r="BW350" s="110"/>
      <c r="BX350" s="110"/>
      <c r="BY350" s="110"/>
      <c r="BZ350" s="110"/>
      <c r="CA350" s="110"/>
      <c r="CB350" s="110"/>
      <c r="CC350" s="110"/>
      <c r="CD350" s="110"/>
      <c r="CE350" s="110"/>
      <c r="CF350" s="110"/>
      <c r="CG350" s="110"/>
      <c r="CH350" s="110"/>
      <c r="CI350" s="110"/>
      <c r="CJ350" s="110"/>
      <c r="CK350" s="110"/>
      <c r="CL350" s="110"/>
      <c r="CM350" s="110"/>
      <c r="CN350" s="110"/>
      <c r="CO350" s="110"/>
      <c r="CP350" s="110"/>
      <c r="CQ350" s="110"/>
      <c r="CR350" s="110"/>
      <c r="CS350" s="110"/>
      <c r="CT350" s="110"/>
      <c r="CU350" s="110"/>
      <c r="CV350" s="110"/>
      <c r="CW350" s="110"/>
      <c r="CX350" s="110"/>
      <c r="CY350" s="110"/>
      <c r="CZ350" s="110"/>
      <c r="DA350" s="110"/>
      <c r="DB350" s="110"/>
      <c r="DC350" s="110"/>
      <c r="DD350" s="110"/>
      <c r="DE350" s="110"/>
      <c r="DF350" s="110"/>
      <c r="DG350" s="110"/>
      <c r="DH350" s="110"/>
      <c r="DI350" s="110"/>
      <c r="DJ350" s="110"/>
      <c r="DK350" s="110"/>
      <c r="DL350" s="110"/>
      <c r="DM350" s="110"/>
      <c r="DN350" s="110"/>
      <c r="DO350" s="110"/>
      <c r="DP350" s="110"/>
      <c r="DQ350" s="110"/>
      <c r="DR350" s="110"/>
      <c r="DS350" s="110"/>
      <c r="DT350" s="110"/>
      <c r="DU350" s="110"/>
      <c r="DV350" s="110"/>
      <c r="DW350" s="110"/>
      <c r="DX350" s="110"/>
      <c r="DY350" s="110"/>
      <c r="DZ350" s="110"/>
    </row>
    <row r="351" spans="17:130" s="146" customFormat="1">
      <c r="Q351" s="333"/>
      <c r="R351" s="325"/>
      <c r="S351" s="325"/>
      <c r="T351" s="325"/>
      <c r="U351" s="325"/>
      <c r="V351" s="325"/>
      <c r="W351" s="325"/>
      <c r="X351" s="325"/>
      <c r="Y351" s="325"/>
      <c r="Z351" s="325"/>
      <c r="AA351" s="325"/>
      <c r="AB351" s="325"/>
      <c r="AC351" s="325"/>
      <c r="AD351" s="325"/>
      <c r="AE351" s="325"/>
      <c r="AF351" s="309"/>
      <c r="AG351" s="309"/>
      <c r="AH351" s="301"/>
      <c r="AI351" s="301"/>
      <c r="AJ351" s="301"/>
      <c r="AK351" s="301"/>
      <c r="AL351" s="301"/>
      <c r="AM351" s="301"/>
      <c r="AN351" s="301"/>
      <c r="AO351" s="301"/>
      <c r="AP351" s="301"/>
      <c r="AQ351" s="301"/>
      <c r="AR351" s="301"/>
      <c r="AS351" s="301"/>
      <c r="AT351" s="301"/>
      <c r="AU351" s="301"/>
      <c r="AV351" s="301"/>
      <c r="AW351" s="301"/>
      <c r="AX351" s="301"/>
      <c r="AY351" s="301"/>
      <c r="AZ351" s="301"/>
      <c r="BA351" s="301"/>
      <c r="BB351" s="301"/>
      <c r="BC351" s="301"/>
      <c r="BD351" s="301"/>
      <c r="BE351" s="301"/>
      <c r="BF351" s="301"/>
      <c r="BG351" s="301"/>
      <c r="BH351" s="301"/>
      <c r="BI351" s="301"/>
      <c r="BJ351" s="110"/>
      <c r="BK351" s="110"/>
      <c r="BL351" s="110"/>
      <c r="BM351" s="110"/>
      <c r="BN351" s="110"/>
      <c r="BO351" s="110"/>
      <c r="BP351" s="110"/>
      <c r="BQ351" s="110"/>
      <c r="BR351" s="110"/>
      <c r="BS351" s="110"/>
      <c r="BT351" s="110"/>
      <c r="BU351" s="110"/>
      <c r="BV351" s="110"/>
      <c r="BW351" s="110"/>
      <c r="BX351" s="110"/>
      <c r="BY351" s="110"/>
      <c r="BZ351" s="110"/>
      <c r="CA351" s="110"/>
      <c r="CB351" s="110"/>
      <c r="CC351" s="110"/>
      <c r="CD351" s="110"/>
      <c r="CE351" s="110"/>
      <c r="CF351" s="110"/>
      <c r="CG351" s="110"/>
      <c r="CH351" s="110"/>
      <c r="CI351" s="110"/>
      <c r="CJ351" s="110"/>
      <c r="CK351" s="110"/>
      <c r="CL351" s="110"/>
      <c r="CM351" s="110"/>
      <c r="CN351" s="110"/>
      <c r="CO351" s="110"/>
      <c r="CP351" s="110"/>
      <c r="CQ351" s="110"/>
      <c r="CR351" s="110"/>
      <c r="CS351" s="110"/>
      <c r="CT351" s="110"/>
      <c r="CU351" s="110"/>
      <c r="CV351" s="110"/>
      <c r="CW351" s="110"/>
      <c r="CX351" s="110"/>
      <c r="CY351" s="110"/>
      <c r="CZ351" s="110"/>
      <c r="DA351" s="110"/>
      <c r="DB351" s="110"/>
      <c r="DC351" s="110"/>
      <c r="DD351" s="110"/>
      <c r="DE351" s="110"/>
      <c r="DF351" s="110"/>
      <c r="DG351" s="110"/>
      <c r="DH351" s="110"/>
      <c r="DI351" s="110"/>
      <c r="DJ351" s="110"/>
      <c r="DK351" s="110"/>
      <c r="DL351" s="110"/>
      <c r="DM351" s="110"/>
      <c r="DN351" s="110"/>
      <c r="DO351" s="110"/>
      <c r="DP351" s="110"/>
      <c r="DQ351" s="110"/>
      <c r="DR351" s="110"/>
      <c r="DS351" s="110"/>
      <c r="DT351" s="110"/>
      <c r="DU351" s="110"/>
      <c r="DV351" s="110"/>
      <c r="DW351" s="110"/>
      <c r="DX351" s="110"/>
      <c r="DY351" s="110"/>
      <c r="DZ351" s="110"/>
    </row>
    <row r="352" spans="17:130" s="146" customFormat="1">
      <c r="Q352" s="333"/>
      <c r="R352" s="325"/>
      <c r="S352" s="325"/>
      <c r="T352" s="325"/>
      <c r="U352" s="325"/>
      <c r="V352" s="325"/>
      <c r="W352" s="325"/>
      <c r="X352" s="325"/>
      <c r="Y352" s="325"/>
      <c r="Z352" s="325"/>
      <c r="AA352" s="325"/>
      <c r="AB352" s="325"/>
      <c r="AC352" s="325"/>
      <c r="AD352" s="325"/>
      <c r="AE352" s="325"/>
      <c r="AF352" s="309"/>
      <c r="AG352" s="309"/>
      <c r="AH352" s="301"/>
      <c r="AI352" s="301"/>
      <c r="AJ352" s="301"/>
      <c r="AK352" s="301"/>
      <c r="AL352" s="301"/>
      <c r="AM352" s="301"/>
      <c r="AN352" s="301"/>
      <c r="AO352" s="301"/>
      <c r="AP352" s="301"/>
      <c r="AQ352" s="301"/>
      <c r="AR352" s="301"/>
      <c r="AS352" s="301"/>
      <c r="AT352" s="301"/>
      <c r="AU352" s="301"/>
      <c r="AV352" s="301"/>
      <c r="AW352" s="301"/>
      <c r="AX352" s="301"/>
      <c r="AY352" s="301"/>
      <c r="AZ352" s="301"/>
      <c r="BA352" s="301"/>
      <c r="BB352" s="301"/>
      <c r="BC352" s="301"/>
      <c r="BD352" s="301"/>
      <c r="BE352" s="301"/>
      <c r="BF352" s="301"/>
      <c r="BG352" s="301"/>
      <c r="BH352" s="301"/>
      <c r="BI352" s="301"/>
      <c r="BJ352" s="110"/>
      <c r="BK352" s="110"/>
      <c r="BL352" s="110"/>
      <c r="BM352" s="110"/>
      <c r="BN352" s="110"/>
      <c r="BO352" s="110"/>
      <c r="BP352" s="110"/>
      <c r="BQ352" s="110"/>
      <c r="BR352" s="110"/>
      <c r="BS352" s="110"/>
      <c r="BT352" s="110"/>
      <c r="BU352" s="110"/>
      <c r="BV352" s="110"/>
      <c r="BW352" s="110"/>
      <c r="BX352" s="110"/>
      <c r="BY352" s="110"/>
      <c r="BZ352" s="110"/>
      <c r="CA352" s="110"/>
      <c r="CB352" s="110"/>
      <c r="CC352" s="110"/>
      <c r="CD352" s="110"/>
      <c r="CE352" s="110"/>
      <c r="CF352" s="110"/>
      <c r="CG352" s="110"/>
      <c r="CH352" s="110"/>
      <c r="CI352" s="110"/>
      <c r="CJ352" s="110"/>
      <c r="CK352" s="110"/>
      <c r="CL352" s="110"/>
      <c r="CM352" s="110"/>
      <c r="CN352" s="110"/>
      <c r="CO352" s="110"/>
      <c r="CP352" s="110"/>
      <c r="CQ352" s="110"/>
      <c r="CR352" s="110"/>
      <c r="CS352" s="110"/>
      <c r="CT352" s="110"/>
      <c r="CU352" s="110"/>
      <c r="CV352" s="110"/>
      <c r="CW352" s="110"/>
      <c r="CX352" s="110"/>
      <c r="CY352" s="110"/>
      <c r="CZ352" s="110"/>
      <c r="DA352" s="110"/>
      <c r="DB352" s="110"/>
      <c r="DC352" s="110"/>
      <c r="DD352" s="110"/>
      <c r="DE352" s="110"/>
      <c r="DF352" s="110"/>
      <c r="DG352" s="110"/>
      <c r="DH352" s="110"/>
      <c r="DI352" s="110"/>
      <c r="DJ352" s="110"/>
      <c r="DK352" s="110"/>
      <c r="DL352" s="110"/>
      <c r="DM352" s="110"/>
      <c r="DN352" s="110"/>
      <c r="DO352" s="110"/>
      <c r="DP352" s="110"/>
      <c r="DQ352" s="110"/>
      <c r="DR352" s="110"/>
      <c r="DS352" s="110"/>
      <c r="DT352" s="110"/>
      <c r="DU352" s="110"/>
      <c r="DV352" s="110"/>
      <c r="DW352" s="110"/>
      <c r="DX352" s="110"/>
      <c r="DY352" s="110"/>
      <c r="DZ352" s="110"/>
    </row>
    <row r="353" spans="17:130" s="146" customFormat="1">
      <c r="Q353" s="333"/>
      <c r="R353" s="325"/>
      <c r="S353" s="325"/>
      <c r="T353" s="325"/>
      <c r="U353" s="325"/>
      <c r="V353" s="325"/>
      <c r="W353" s="325"/>
      <c r="X353" s="325"/>
      <c r="Y353" s="325"/>
      <c r="Z353" s="325"/>
      <c r="AA353" s="325"/>
      <c r="AB353" s="325"/>
      <c r="AC353" s="325"/>
      <c r="AD353" s="325"/>
      <c r="AE353" s="325"/>
      <c r="AF353" s="309"/>
      <c r="AG353" s="309"/>
      <c r="AH353" s="301"/>
      <c r="AI353" s="301"/>
      <c r="AJ353" s="301"/>
      <c r="AK353" s="301"/>
      <c r="AL353" s="301"/>
      <c r="AM353" s="301"/>
      <c r="AN353" s="301"/>
      <c r="AO353" s="301"/>
      <c r="AP353" s="301"/>
      <c r="AQ353" s="301"/>
      <c r="AR353" s="301"/>
      <c r="AS353" s="301"/>
      <c r="AT353" s="301"/>
      <c r="AU353" s="301"/>
      <c r="AV353" s="301"/>
      <c r="AW353" s="301"/>
      <c r="AX353" s="301"/>
      <c r="AY353" s="301"/>
      <c r="AZ353" s="301"/>
      <c r="BA353" s="301"/>
      <c r="BB353" s="301"/>
      <c r="BC353" s="301"/>
      <c r="BD353" s="301"/>
      <c r="BE353" s="301"/>
      <c r="BF353" s="301"/>
      <c r="BG353" s="301"/>
      <c r="BH353" s="301"/>
      <c r="BI353" s="301"/>
      <c r="BJ353" s="110"/>
      <c r="BK353" s="110"/>
      <c r="BL353" s="110"/>
      <c r="BM353" s="110"/>
      <c r="BN353" s="110"/>
      <c r="BO353" s="110"/>
      <c r="BP353" s="110"/>
      <c r="BQ353" s="110"/>
      <c r="BR353" s="110"/>
      <c r="BS353" s="110"/>
      <c r="BT353" s="110"/>
      <c r="BU353" s="110"/>
      <c r="BV353" s="110"/>
      <c r="BW353" s="110"/>
      <c r="BX353" s="110"/>
      <c r="BY353" s="110"/>
      <c r="BZ353" s="110"/>
      <c r="CA353" s="110"/>
      <c r="CB353" s="110"/>
      <c r="CC353" s="110"/>
      <c r="CD353" s="110"/>
      <c r="CE353" s="110"/>
      <c r="CF353" s="110"/>
      <c r="CG353" s="110"/>
      <c r="CH353" s="110"/>
      <c r="CI353" s="110"/>
      <c r="CJ353" s="110"/>
      <c r="CK353" s="110"/>
      <c r="CL353" s="110"/>
      <c r="CM353" s="110"/>
      <c r="CN353" s="110"/>
      <c r="CO353" s="110"/>
      <c r="CP353" s="110"/>
      <c r="CQ353" s="110"/>
      <c r="CR353" s="110"/>
      <c r="CS353" s="110"/>
      <c r="CT353" s="110"/>
      <c r="CU353" s="110"/>
      <c r="CV353" s="110"/>
      <c r="CW353" s="110"/>
      <c r="CX353" s="110"/>
      <c r="CY353" s="110"/>
      <c r="CZ353" s="110"/>
      <c r="DA353" s="110"/>
      <c r="DB353" s="110"/>
      <c r="DC353" s="110"/>
      <c r="DD353" s="110"/>
      <c r="DE353" s="110"/>
      <c r="DF353" s="110"/>
      <c r="DG353" s="110"/>
      <c r="DH353" s="110"/>
      <c r="DI353" s="110"/>
      <c r="DJ353" s="110"/>
      <c r="DK353" s="110"/>
      <c r="DL353" s="110"/>
      <c r="DM353" s="110"/>
      <c r="DN353" s="110"/>
      <c r="DO353" s="110"/>
      <c r="DP353" s="110"/>
      <c r="DQ353" s="110"/>
      <c r="DR353" s="110"/>
      <c r="DS353" s="110"/>
      <c r="DT353" s="110"/>
      <c r="DU353" s="110"/>
      <c r="DV353" s="110"/>
      <c r="DW353" s="110"/>
      <c r="DX353" s="110"/>
      <c r="DY353" s="110"/>
      <c r="DZ353" s="110"/>
    </row>
    <row r="354" spans="17:130" s="146" customFormat="1">
      <c r="Q354" s="333"/>
      <c r="R354" s="325"/>
      <c r="S354" s="325"/>
      <c r="T354" s="325"/>
      <c r="U354" s="325"/>
      <c r="V354" s="325"/>
      <c r="W354" s="325"/>
      <c r="X354" s="325"/>
      <c r="Y354" s="325"/>
      <c r="Z354" s="325"/>
      <c r="AA354" s="325"/>
      <c r="AB354" s="325"/>
      <c r="AC354" s="325"/>
      <c r="AD354" s="325"/>
      <c r="AE354" s="325"/>
      <c r="AF354" s="309"/>
      <c r="AG354" s="309"/>
      <c r="AH354" s="301"/>
      <c r="AI354" s="301"/>
      <c r="AJ354" s="301"/>
      <c r="AK354" s="301"/>
      <c r="AL354" s="301"/>
      <c r="AM354" s="301"/>
      <c r="AN354" s="301"/>
      <c r="AO354" s="301"/>
      <c r="AP354" s="301"/>
      <c r="AQ354" s="301"/>
      <c r="AR354" s="301"/>
      <c r="AS354" s="301"/>
      <c r="AT354" s="301"/>
      <c r="AU354" s="301"/>
      <c r="AV354" s="301"/>
      <c r="AW354" s="301"/>
      <c r="AX354" s="301"/>
      <c r="AY354" s="301"/>
      <c r="AZ354" s="301"/>
      <c r="BA354" s="301"/>
      <c r="BB354" s="301"/>
      <c r="BC354" s="301"/>
      <c r="BD354" s="301"/>
      <c r="BE354" s="301"/>
      <c r="BF354" s="301"/>
      <c r="BG354" s="301"/>
      <c r="BH354" s="301"/>
      <c r="BI354" s="301"/>
      <c r="BJ354" s="110"/>
      <c r="BK354" s="110"/>
      <c r="BL354" s="110"/>
      <c r="BM354" s="110"/>
      <c r="BN354" s="110"/>
      <c r="BO354" s="110"/>
      <c r="BP354" s="110"/>
      <c r="BQ354" s="110"/>
      <c r="BR354" s="110"/>
      <c r="BS354" s="110"/>
      <c r="BT354" s="110"/>
      <c r="BU354" s="110"/>
      <c r="BV354" s="110"/>
      <c r="BW354" s="110"/>
      <c r="BX354" s="110"/>
      <c r="BY354" s="110"/>
      <c r="BZ354" s="110"/>
      <c r="CA354" s="110"/>
      <c r="CB354" s="110"/>
      <c r="CC354" s="110"/>
      <c r="CD354" s="110"/>
      <c r="CE354" s="110"/>
      <c r="CF354" s="110"/>
      <c r="CG354" s="110"/>
      <c r="CH354" s="110"/>
      <c r="CI354" s="110"/>
      <c r="CJ354" s="110"/>
      <c r="CK354" s="110"/>
      <c r="CL354" s="110"/>
      <c r="CM354" s="110"/>
      <c r="CN354" s="110"/>
      <c r="CO354" s="110"/>
      <c r="CP354" s="110"/>
      <c r="CQ354" s="110"/>
      <c r="CR354" s="110"/>
      <c r="CS354" s="110"/>
      <c r="CT354" s="110"/>
      <c r="CU354" s="110"/>
      <c r="CV354" s="110"/>
      <c r="CW354" s="110"/>
      <c r="CX354" s="110"/>
      <c r="CY354" s="110"/>
      <c r="CZ354" s="110"/>
      <c r="DA354" s="110"/>
      <c r="DB354" s="110"/>
      <c r="DC354" s="110"/>
      <c r="DD354" s="110"/>
      <c r="DE354" s="110"/>
      <c r="DF354" s="110"/>
      <c r="DG354" s="110"/>
      <c r="DH354" s="110"/>
      <c r="DI354" s="110"/>
      <c r="DJ354" s="110"/>
      <c r="DK354" s="110"/>
      <c r="DL354" s="110"/>
      <c r="DM354" s="110"/>
      <c r="DN354" s="110"/>
      <c r="DO354" s="110"/>
      <c r="DP354" s="110"/>
      <c r="DQ354" s="110"/>
      <c r="DR354" s="110"/>
      <c r="DS354" s="110"/>
      <c r="DT354" s="110"/>
      <c r="DU354" s="110"/>
      <c r="DV354" s="110"/>
      <c r="DW354" s="110"/>
      <c r="DX354" s="110"/>
      <c r="DY354" s="110"/>
      <c r="DZ354" s="110"/>
    </row>
    <row r="355" spans="17:130" s="146" customFormat="1">
      <c r="Q355" s="333"/>
      <c r="R355" s="325"/>
      <c r="S355" s="325"/>
      <c r="T355" s="325"/>
      <c r="U355" s="325"/>
      <c r="V355" s="325"/>
      <c r="W355" s="325"/>
      <c r="X355" s="325"/>
      <c r="Y355" s="325"/>
      <c r="Z355" s="325"/>
      <c r="AA355" s="325"/>
      <c r="AB355" s="325"/>
      <c r="AC355" s="325"/>
      <c r="AD355" s="325"/>
      <c r="AE355" s="325"/>
      <c r="AF355" s="309"/>
      <c r="AG355" s="309"/>
      <c r="AH355" s="301"/>
      <c r="AI355" s="301"/>
      <c r="AJ355" s="301"/>
      <c r="AK355" s="301"/>
      <c r="AL355" s="301"/>
      <c r="AM355" s="301"/>
      <c r="AN355" s="301"/>
      <c r="AO355" s="301"/>
      <c r="AP355" s="301"/>
      <c r="AQ355" s="301"/>
      <c r="AR355" s="301"/>
      <c r="AS355" s="301"/>
      <c r="AT355" s="301"/>
      <c r="AU355" s="301"/>
      <c r="AV355" s="301"/>
      <c r="AW355" s="301"/>
      <c r="AX355" s="301"/>
      <c r="AY355" s="301"/>
      <c r="AZ355" s="301"/>
      <c r="BA355" s="301"/>
      <c r="BB355" s="301"/>
      <c r="BC355" s="301"/>
      <c r="BD355" s="301"/>
      <c r="BE355" s="301"/>
      <c r="BF355" s="301"/>
      <c r="BG355" s="301"/>
      <c r="BH355" s="301"/>
      <c r="BI355" s="301"/>
      <c r="BJ355" s="110"/>
      <c r="BK355" s="110"/>
      <c r="BL355" s="110"/>
      <c r="BM355" s="110"/>
      <c r="BN355" s="110"/>
      <c r="BO355" s="110"/>
      <c r="BP355" s="110"/>
      <c r="BQ355" s="110"/>
      <c r="BR355" s="110"/>
      <c r="BS355" s="110"/>
      <c r="BT355" s="110"/>
      <c r="BU355" s="110"/>
      <c r="BV355" s="110"/>
      <c r="BW355" s="110"/>
      <c r="BX355" s="110"/>
      <c r="BY355" s="110"/>
      <c r="BZ355" s="110"/>
      <c r="CA355" s="110"/>
      <c r="CB355" s="110"/>
      <c r="CC355" s="110"/>
      <c r="CD355" s="110"/>
      <c r="CE355" s="110"/>
      <c r="CF355" s="110"/>
      <c r="CG355" s="110"/>
      <c r="CH355" s="110"/>
      <c r="CI355" s="110"/>
      <c r="CJ355" s="110"/>
      <c r="CK355" s="110"/>
      <c r="CL355" s="110"/>
      <c r="CM355" s="110"/>
      <c r="CN355" s="110"/>
      <c r="CO355" s="110"/>
      <c r="CP355" s="110"/>
      <c r="CQ355" s="110"/>
      <c r="CR355" s="110"/>
      <c r="CS355" s="110"/>
      <c r="CT355" s="110"/>
      <c r="CU355" s="110"/>
      <c r="CV355" s="110"/>
      <c r="CW355" s="110"/>
      <c r="CX355" s="110"/>
      <c r="CY355" s="110"/>
      <c r="CZ355" s="110"/>
      <c r="DA355" s="110"/>
      <c r="DB355" s="110"/>
      <c r="DC355" s="110"/>
      <c r="DD355" s="110"/>
      <c r="DE355" s="110"/>
      <c r="DF355" s="110"/>
      <c r="DG355" s="110"/>
      <c r="DH355" s="110"/>
      <c r="DI355" s="110"/>
      <c r="DJ355" s="110"/>
      <c r="DK355" s="110"/>
      <c r="DL355" s="110"/>
      <c r="DM355" s="110"/>
      <c r="DN355" s="110"/>
      <c r="DO355" s="110"/>
      <c r="DP355" s="110"/>
      <c r="DQ355" s="110"/>
      <c r="DR355" s="110"/>
      <c r="DS355" s="110"/>
      <c r="DT355" s="110"/>
      <c r="DU355" s="110"/>
      <c r="DV355" s="110"/>
      <c r="DW355" s="110"/>
      <c r="DX355" s="110"/>
      <c r="DY355" s="110"/>
      <c r="DZ355" s="110"/>
    </row>
    <row r="356" spans="17:130" s="146" customFormat="1">
      <c r="Q356" s="333"/>
      <c r="R356" s="325"/>
      <c r="S356" s="325"/>
      <c r="T356" s="325"/>
      <c r="U356" s="325"/>
      <c r="V356" s="325"/>
      <c r="W356" s="325"/>
      <c r="X356" s="325"/>
      <c r="Y356" s="325"/>
      <c r="Z356" s="325"/>
      <c r="AA356" s="325"/>
      <c r="AB356" s="325"/>
      <c r="AC356" s="325"/>
      <c r="AD356" s="325"/>
      <c r="AE356" s="325"/>
      <c r="AF356" s="309"/>
      <c r="AG356" s="309"/>
      <c r="AH356" s="301"/>
      <c r="AI356" s="301"/>
      <c r="AJ356" s="301"/>
      <c r="AK356" s="301"/>
      <c r="AL356" s="301"/>
      <c r="AM356" s="301"/>
      <c r="AN356" s="301"/>
      <c r="AO356" s="301"/>
      <c r="AP356" s="301"/>
      <c r="AQ356" s="301"/>
      <c r="AR356" s="301"/>
      <c r="AS356" s="301"/>
      <c r="AT356" s="301"/>
      <c r="AU356" s="301"/>
      <c r="AV356" s="301"/>
      <c r="AW356" s="301"/>
      <c r="AX356" s="301"/>
      <c r="AY356" s="301"/>
      <c r="AZ356" s="301"/>
      <c r="BA356" s="301"/>
      <c r="BB356" s="301"/>
      <c r="BC356" s="301"/>
      <c r="BD356" s="301"/>
      <c r="BE356" s="301"/>
      <c r="BF356" s="301"/>
      <c r="BG356" s="301"/>
      <c r="BH356" s="301"/>
      <c r="BI356" s="301"/>
      <c r="BJ356" s="110"/>
      <c r="BK356" s="110"/>
      <c r="BL356" s="110"/>
      <c r="BM356" s="110"/>
      <c r="BN356" s="110"/>
      <c r="BO356" s="110"/>
      <c r="BP356" s="110"/>
      <c r="BQ356" s="110"/>
      <c r="BR356" s="110"/>
      <c r="BS356" s="110"/>
      <c r="BT356" s="110"/>
      <c r="BU356" s="110"/>
      <c r="BV356" s="110"/>
      <c r="BW356" s="110"/>
      <c r="BX356" s="110"/>
      <c r="BY356" s="110"/>
      <c r="BZ356" s="110"/>
      <c r="CA356" s="110"/>
      <c r="CB356" s="110"/>
      <c r="CC356" s="110"/>
      <c r="CD356" s="110"/>
      <c r="CE356" s="110"/>
      <c r="CF356" s="110"/>
      <c r="CG356" s="110"/>
      <c r="CH356" s="110"/>
      <c r="CI356" s="110"/>
      <c r="CJ356" s="110"/>
      <c r="CK356" s="110"/>
      <c r="CL356" s="110"/>
      <c r="CM356" s="110"/>
      <c r="CN356" s="110"/>
      <c r="CO356" s="110"/>
      <c r="CP356" s="110"/>
      <c r="CQ356" s="110"/>
      <c r="CR356" s="110"/>
      <c r="CS356" s="110"/>
      <c r="CT356" s="110"/>
      <c r="CU356" s="110"/>
      <c r="CV356" s="110"/>
      <c r="CW356" s="110"/>
      <c r="CX356" s="110"/>
      <c r="CY356" s="110"/>
      <c r="CZ356" s="110"/>
      <c r="DA356" s="110"/>
      <c r="DB356" s="110"/>
      <c r="DC356" s="110"/>
      <c r="DD356" s="110"/>
      <c r="DE356" s="110"/>
      <c r="DF356" s="110"/>
      <c r="DG356" s="110"/>
      <c r="DH356" s="110"/>
      <c r="DI356" s="110"/>
      <c r="DJ356" s="110"/>
      <c r="DK356" s="110"/>
      <c r="DL356" s="110"/>
      <c r="DM356" s="110"/>
      <c r="DN356" s="110"/>
      <c r="DO356" s="110"/>
      <c r="DP356" s="110"/>
      <c r="DQ356" s="110"/>
      <c r="DR356" s="110"/>
      <c r="DS356" s="110"/>
      <c r="DT356" s="110"/>
      <c r="DU356" s="110"/>
      <c r="DV356" s="110"/>
      <c r="DW356" s="110"/>
      <c r="DX356" s="110"/>
      <c r="DY356" s="110"/>
      <c r="DZ356" s="110"/>
    </row>
    <row r="357" spans="17:130" s="146" customFormat="1">
      <c r="Q357" s="333"/>
      <c r="R357" s="325"/>
      <c r="S357" s="325"/>
      <c r="T357" s="325"/>
      <c r="U357" s="325"/>
      <c r="V357" s="325"/>
      <c r="W357" s="325"/>
      <c r="X357" s="325"/>
      <c r="Y357" s="325"/>
      <c r="Z357" s="325"/>
      <c r="AA357" s="325"/>
      <c r="AB357" s="325"/>
      <c r="AC357" s="325"/>
      <c r="AD357" s="325"/>
      <c r="AE357" s="325"/>
      <c r="AF357" s="309"/>
      <c r="AG357" s="309"/>
      <c r="AH357" s="301"/>
      <c r="AI357" s="301"/>
      <c r="AJ357" s="301"/>
      <c r="AK357" s="301"/>
      <c r="AL357" s="301"/>
      <c r="AM357" s="301"/>
      <c r="AN357" s="301"/>
      <c r="AO357" s="301"/>
      <c r="AP357" s="301"/>
      <c r="AQ357" s="301"/>
      <c r="AR357" s="301"/>
      <c r="AS357" s="301"/>
      <c r="AT357" s="301"/>
      <c r="AU357" s="301"/>
      <c r="AV357" s="301"/>
      <c r="AW357" s="301"/>
      <c r="AX357" s="301"/>
      <c r="AY357" s="301"/>
      <c r="AZ357" s="301"/>
      <c r="BA357" s="301"/>
      <c r="BB357" s="301"/>
      <c r="BC357" s="301"/>
      <c r="BD357" s="301"/>
      <c r="BE357" s="301"/>
      <c r="BF357" s="301"/>
      <c r="BG357" s="301"/>
      <c r="BH357" s="301"/>
      <c r="BI357" s="301"/>
      <c r="BJ357" s="110"/>
      <c r="BK357" s="110"/>
      <c r="BL357" s="110"/>
      <c r="BM357" s="110"/>
      <c r="BN357" s="110"/>
      <c r="BO357" s="110"/>
      <c r="BP357" s="110"/>
      <c r="BQ357" s="110"/>
      <c r="BR357" s="110"/>
      <c r="BS357" s="110"/>
      <c r="BT357" s="110"/>
      <c r="BU357" s="110"/>
      <c r="BV357" s="110"/>
      <c r="BW357" s="110"/>
      <c r="BX357" s="110"/>
      <c r="BY357" s="110"/>
      <c r="BZ357" s="110"/>
      <c r="CA357" s="110"/>
      <c r="CB357" s="110"/>
      <c r="CC357" s="110"/>
      <c r="CD357" s="110"/>
      <c r="CE357" s="110"/>
      <c r="CF357" s="110"/>
      <c r="CG357" s="110"/>
      <c r="CH357" s="110"/>
      <c r="CI357" s="110"/>
      <c r="CJ357" s="110"/>
      <c r="CK357" s="110"/>
      <c r="CL357" s="110"/>
      <c r="CM357" s="110"/>
      <c r="CN357" s="110"/>
      <c r="CO357" s="110"/>
      <c r="CP357" s="110"/>
      <c r="CQ357" s="110"/>
      <c r="CR357" s="110"/>
      <c r="CS357" s="110"/>
      <c r="CT357" s="110"/>
      <c r="CU357" s="110"/>
      <c r="CV357" s="110"/>
      <c r="CW357" s="110"/>
      <c r="CX357" s="110"/>
      <c r="CY357" s="110"/>
      <c r="CZ357" s="110"/>
      <c r="DA357" s="110"/>
      <c r="DB357" s="110"/>
      <c r="DC357" s="110"/>
      <c r="DD357" s="110"/>
      <c r="DE357" s="110"/>
      <c r="DF357" s="110"/>
      <c r="DG357" s="110"/>
      <c r="DH357" s="110"/>
      <c r="DI357" s="110"/>
      <c r="DJ357" s="110"/>
      <c r="DK357" s="110"/>
      <c r="DL357" s="110"/>
      <c r="DM357" s="110"/>
      <c r="DN357" s="110"/>
      <c r="DO357" s="110"/>
      <c r="DP357" s="110"/>
      <c r="DQ357" s="110"/>
      <c r="DR357" s="110"/>
      <c r="DS357" s="110"/>
      <c r="DT357" s="110"/>
      <c r="DU357" s="110"/>
      <c r="DV357" s="110"/>
      <c r="DW357" s="110"/>
      <c r="DX357" s="110"/>
      <c r="DY357" s="110"/>
      <c r="DZ357" s="110"/>
    </row>
    <row r="358" spans="17:130" s="146" customFormat="1">
      <c r="Q358" s="333"/>
      <c r="R358" s="325"/>
      <c r="S358" s="325"/>
      <c r="T358" s="325"/>
      <c r="U358" s="325"/>
      <c r="V358" s="325"/>
      <c r="W358" s="325"/>
      <c r="X358" s="325"/>
      <c r="Y358" s="325"/>
      <c r="Z358" s="325"/>
      <c r="AA358" s="325"/>
      <c r="AB358" s="325"/>
      <c r="AC358" s="325"/>
      <c r="AD358" s="325"/>
      <c r="AE358" s="325"/>
      <c r="AF358" s="309"/>
      <c r="AG358" s="309"/>
      <c r="AH358" s="301"/>
      <c r="AI358" s="301"/>
      <c r="AJ358" s="301"/>
      <c r="AK358" s="301"/>
      <c r="AL358" s="301"/>
      <c r="AM358" s="301"/>
      <c r="AN358" s="301"/>
      <c r="AO358" s="301"/>
      <c r="AP358" s="301"/>
      <c r="AQ358" s="301"/>
      <c r="AR358" s="301"/>
      <c r="AS358" s="301"/>
      <c r="AT358" s="301"/>
      <c r="AU358" s="301"/>
      <c r="AV358" s="301"/>
      <c r="AW358" s="301"/>
      <c r="AX358" s="301"/>
      <c r="AY358" s="301"/>
      <c r="AZ358" s="301"/>
      <c r="BA358" s="301"/>
      <c r="BB358" s="301"/>
      <c r="BC358" s="301"/>
      <c r="BD358" s="301"/>
      <c r="BE358" s="301"/>
      <c r="BF358" s="301"/>
      <c r="BG358" s="301"/>
      <c r="BH358" s="301"/>
      <c r="BI358" s="301"/>
      <c r="BJ358" s="110"/>
      <c r="BK358" s="110"/>
      <c r="BL358" s="110"/>
      <c r="BM358" s="110"/>
      <c r="BN358" s="110"/>
      <c r="BO358" s="110"/>
      <c r="BP358" s="110"/>
      <c r="BQ358" s="110"/>
      <c r="BR358" s="110"/>
      <c r="BS358" s="110"/>
      <c r="BT358" s="110"/>
      <c r="BU358" s="110"/>
      <c r="BV358" s="110"/>
      <c r="BW358" s="110"/>
      <c r="BX358" s="110"/>
      <c r="BY358" s="110"/>
      <c r="BZ358" s="110"/>
      <c r="CA358" s="110"/>
      <c r="CB358" s="110"/>
      <c r="CC358" s="110"/>
      <c r="CD358" s="110"/>
      <c r="CE358" s="110"/>
      <c r="CF358" s="110"/>
      <c r="CG358" s="110"/>
      <c r="CH358" s="110"/>
      <c r="CI358" s="110"/>
      <c r="CJ358" s="110"/>
      <c r="CK358" s="110"/>
      <c r="CL358" s="110"/>
      <c r="CM358" s="110"/>
      <c r="CN358" s="110"/>
      <c r="CO358" s="110"/>
      <c r="CP358" s="110"/>
      <c r="CQ358" s="110"/>
      <c r="CR358" s="110"/>
      <c r="CS358" s="110"/>
      <c r="CT358" s="110"/>
      <c r="CU358" s="110"/>
      <c r="CV358" s="110"/>
      <c r="CW358" s="110"/>
      <c r="CX358" s="110"/>
      <c r="CY358" s="110"/>
      <c r="CZ358" s="110"/>
      <c r="DA358" s="110"/>
      <c r="DB358" s="110"/>
      <c r="DC358" s="110"/>
      <c r="DD358" s="110"/>
      <c r="DE358" s="110"/>
      <c r="DF358" s="110"/>
      <c r="DG358" s="110"/>
      <c r="DH358" s="110"/>
      <c r="DI358" s="110"/>
      <c r="DJ358" s="110"/>
      <c r="DK358" s="110"/>
      <c r="DL358" s="110"/>
      <c r="DM358" s="110"/>
      <c r="DN358" s="110"/>
      <c r="DO358" s="110"/>
      <c r="DP358" s="110"/>
      <c r="DQ358" s="110"/>
      <c r="DR358" s="110"/>
      <c r="DS358" s="110"/>
      <c r="DT358" s="110"/>
      <c r="DU358" s="110"/>
      <c r="DV358" s="110"/>
      <c r="DW358" s="110"/>
      <c r="DX358" s="110"/>
      <c r="DY358" s="110"/>
      <c r="DZ358" s="110"/>
    </row>
    <row r="359" spans="17:130" s="146" customFormat="1">
      <c r="Q359" s="333"/>
      <c r="R359" s="325"/>
      <c r="S359" s="325"/>
      <c r="T359" s="325"/>
      <c r="U359" s="325"/>
      <c r="V359" s="325"/>
      <c r="W359" s="325"/>
      <c r="X359" s="325"/>
      <c r="Y359" s="325"/>
      <c r="Z359" s="325"/>
      <c r="AA359" s="325"/>
      <c r="AB359" s="325"/>
      <c r="AC359" s="325"/>
      <c r="AD359" s="325"/>
      <c r="AE359" s="325"/>
      <c r="AF359" s="309"/>
      <c r="AG359" s="309"/>
      <c r="AH359" s="301"/>
      <c r="AI359" s="301"/>
      <c r="AJ359" s="301"/>
      <c r="AK359" s="301"/>
      <c r="AL359" s="301"/>
      <c r="AM359" s="301"/>
      <c r="AN359" s="301"/>
      <c r="AO359" s="301"/>
      <c r="AP359" s="301"/>
      <c r="AQ359" s="301"/>
      <c r="AR359" s="301"/>
      <c r="AS359" s="301"/>
      <c r="AT359" s="301"/>
      <c r="AU359" s="301"/>
      <c r="AV359" s="301"/>
      <c r="AW359" s="301"/>
      <c r="AX359" s="301"/>
      <c r="AY359" s="301"/>
      <c r="AZ359" s="301"/>
      <c r="BA359" s="301"/>
      <c r="BB359" s="301"/>
      <c r="BC359" s="301"/>
      <c r="BD359" s="301"/>
      <c r="BE359" s="301"/>
      <c r="BF359" s="301"/>
      <c r="BG359" s="301"/>
      <c r="BH359" s="301"/>
      <c r="BI359" s="301"/>
      <c r="BJ359" s="110"/>
      <c r="BK359" s="110"/>
      <c r="BL359" s="110"/>
      <c r="BM359" s="110"/>
      <c r="BN359" s="110"/>
      <c r="BO359" s="110"/>
      <c r="BP359" s="110"/>
      <c r="BQ359" s="110"/>
      <c r="BR359" s="110"/>
      <c r="BS359" s="110"/>
      <c r="BT359" s="110"/>
      <c r="BU359" s="110"/>
      <c r="BV359" s="110"/>
      <c r="BW359" s="110"/>
      <c r="BX359" s="110"/>
      <c r="BY359" s="110"/>
      <c r="BZ359" s="110"/>
      <c r="CA359" s="110"/>
      <c r="CB359" s="110"/>
      <c r="CC359" s="110"/>
      <c r="CD359" s="110"/>
      <c r="CE359" s="110"/>
      <c r="CF359" s="110"/>
      <c r="CG359" s="110"/>
      <c r="CH359" s="110"/>
      <c r="CI359" s="110"/>
      <c r="CJ359" s="110"/>
      <c r="CK359" s="110"/>
      <c r="CL359" s="110"/>
      <c r="CM359" s="110"/>
      <c r="CN359" s="110"/>
      <c r="CO359" s="110"/>
      <c r="CP359" s="110"/>
      <c r="CQ359" s="110"/>
      <c r="CR359" s="110"/>
      <c r="CS359" s="110"/>
      <c r="CT359" s="110"/>
      <c r="CU359" s="110"/>
      <c r="CV359" s="110"/>
      <c r="CW359" s="110"/>
      <c r="CX359" s="110"/>
      <c r="CY359" s="110"/>
      <c r="CZ359" s="110"/>
      <c r="DA359" s="110"/>
      <c r="DB359" s="110"/>
      <c r="DC359" s="110"/>
      <c r="DD359" s="110"/>
      <c r="DE359" s="110"/>
      <c r="DF359" s="110"/>
      <c r="DG359" s="110"/>
      <c r="DH359" s="110"/>
      <c r="DI359" s="110"/>
      <c r="DJ359" s="110"/>
      <c r="DK359" s="110"/>
      <c r="DL359" s="110"/>
      <c r="DM359" s="110"/>
      <c r="DN359" s="110"/>
      <c r="DO359" s="110"/>
      <c r="DP359" s="110"/>
      <c r="DQ359" s="110"/>
      <c r="DR359" s="110"/>
      <c r="DS359" s="110"/>
      <c r="DT359" s="110"/>
      <c r="DU359" s="110"/>
      <c r="DV359" s="110"/>
      <c r="DW359" s="110"/>
      <c r="DX359" s="110"/>
      <c r="DY359" s="110"/>
      <c r="DZ359" s="110"/>
    </row>
    <row r="360" spans="17:130" s="146" customFormat="1">
      <c r="Q360" s="333"/>
      <c r="R360" s="325"/>
      <c r="S360" s="325"/>
      <c r="T360" s="325"/>
      <c r="U360" s="325"/>
      <c r="V360" s="325"/>
      <c r="W360" s="325"/>
      <c r="X360" s="325"/>
      <c r="Y360" s="325"/>
      <c r="Z360" s="325"/>
      <c r="AA360" s="325"/>
      <c r="AB360" s="325"/>
      <c r="AC360" s="325"/>
      <c r="AD360" s="325"/>
      <c r="AE360" s="325"/>
      <c r="AF360" s="309"/>
      <c r="AG360" s="309"/>
      <c r="AH360" s="301"/>
      <c r="AI360" s="301"/>
      <c r="AJ360" s="301"/>
      <c r="AK360" s="301"/>
      <c r="AL360" s="301"/>
      <c r="AM360" s="301"/>
      <c r="AN360" s="301"/>
      <c r="AO360" s="301"/>
      <c r="AP360" s="301"/>
      <c r="AQ360" s="301"/>
      <c r="AR360" s="301"/>
      <c r="AS360" s="301"/>
      <c r="AT360" s="301"/>
      <c r="AU360" s="301"/>
      <c r="AV360" s="301"/>
      <c r="AW360" s="301"/>
      <c r="AX360" s="301"/>
      <c r="AY360" s="301"/>
      <c r="AZ360" s="301"/>
      <c r="BA360" s="301"/>
      <c r="BB360" s="301"/>
      <c r="BC360" s="301"/>
      <c r="BD360" s="301"/>
      <c r="BE360" s="301"/>
      <c r="BF360" s="301"/>
      <c r="BG360" s="301"/>
      <c r="BH360" s="301"/>
      <c r="BI360" s="301"/>
      <c r="BJ360" s="110"/>
      <c r="BK360" s="110"/>
      <c r="BL360" s="110"/>
      <c r="BM360" s="110"/>
      <c r="BN360" s="110"/>
      <c r="BO360" s="110"/>
      <c r="BP360" s="110"/>
      <c r="BQ360" s="110"/>
      <c r="BR360" s="110"/>
      <c r="BS360" s="110"/>
      <c r="BT360" s="110"/>
      <c r="BU360" s="110"/>
      <c r="BV360" s="110"/>
      <c r="BW360" s="110"/>
      <c r="BX360" s="110"/>
      <c r="BY360" s="110"/>
      <c r="BZ360" s="110"/>
      <c r="CA360" s="110"/>
      <c r="CB360" s="110"/>
      <c r="CC360" s="110"/>
      <c r="CD360" s="110"/>
      <c r="CE360" s="110"/>
      <c r="CF360" s="110"/>
      <c r="CG360" s="110"/>
      <c r="CH360" s="110"/>
      <c r="CI360" s="110"/>
      <c r="CJ360" s="110"/>
      <c r="CK360" s="110"/>
      <c r="CL360" s="110"/>
      <c r="CM360" s="110"/>
      <c r="CN360" s="110"/>
      <c r="CO360" s="110"/>
      <c r="CP360" s="110"/>
      <c r="CQ360" s="110"/>
      <c r="CR360" s="110"/>
      <c r="CS360" s="110"/>
      <c r="CT360" s="110"/>
      <c r="CU360" s="110"/>
      <c r="CV360" s="110"/>
      <c r="CW360" s="110"/>
      <c r="CX360" s="110"/>
      <c r="CY360" s="110"/>
      <c r="CZ360" s="110"/>
      <c r="DA360" s="110"/>
      <c r="DB360" s="110"/>
      <c r="DC360" s="110"/>
      <c r="DD360" s="110"/>
      <c r="DE360" s="110"/>
      <c r="DF360" s="110"/>
      <c r="DG360" s="110"/>
      <c r="DH360" s="110"/>
      <c r="DI360" s="110"/>
      <c r="DJ360" s="110"/>
      <c r="DK360" s="110"/>
      <c r="DL360" s="110"/>
      <c r="DM360" s="110"/>
      <c r="DN360" s="110"/>
      <c r="DO360" s="110"/>
      <c r="DP360" s="110"/>
      <c r="DQ360" s="110"/>
      <c r="DR360" s="110"/>
      <c r="DS360" s="110"/>
      <c r="DT360" s="110"/>
      <c r="DU360" s="110"/>
      <c r="DV360" s="110"/>
      <c r="DW360" s="110"/>
      <c r="DX360" s="110"/>
      <c r="DY360" s="110"/>
      <c r="DZ360" s="110"/>
    </row>
    <row r="361" spans="17:130" s="146" customFormat="1">
      <c r="Q361" s="333"/>
      <c r="R361" s="325"/>
      <c r="S361" s="325"/>
      <c r="T361" s="325"/>
      <c r="U361" s="325"/>
      <c r="V361" s="325"/>
      <c r="W361" s="325"/>
      <c r="X361" s="325"/>
      <c r="Y361" s="325"/>
      <c r="Z361" s="325"/>
      <c r="AA361" s="325"/>
      <c r="AB361" s="325"/>
      <c r="AC361" s="325"/>
      <c r="AD361" s="325"/>
      <c r="AE361" s="325"/>
      <c r="AF361" s="309"/>
      <c r="AG361" s="309"/>
      <c r="AH361" s="301"/>
      <c r="AI361" s="301"/>
      <c r="AJ361" s="301"/>
      <c r="AK361" s="301"/>
      <c r="AL361" s="301"/>
      <c r="AM361" s="301"/>
      <c r="AN361" s="301"/>
      <c r="AO361" s="301"/>
      <c r="AP361" s="301"/>
      <c r="AQ361" s="301"/>
      <c r="AR361" s="301"/>
      <c r="AS361" s="301"/>
      <c r="AT361" s="301"/>
      <c r="AU361" s="301"/>
      <c r="AV361" s="301"/>
      <c r="AW361" s="301"/>
      <c r="AX361" s="301"/>
      <c r="AY361" s="301"/>
      <c r="AZ361" s="301"/>
      <c r="BA361" s="301"/>
      <c r="BB361" s="301"/>
      <c r="BC361" s="301"/>
      <c r="BD361" s="301"/>
      <c r="BE361" s="301"/>
      <c r="BF361" s="301"/>
      <c r="BG361" s="301"/>
      <c r="BH361" s="301"/>
      <c r="BI361" s="301"/>
      <c r="BJ361" s="110"/>
      <c r="BK361" s="110"/>
      <c r="BL361" s="110"/>
      <c r="BM361" s="110"/>
      <c r="BN361" s="110"/>
      <c r="BO361" s="110"/>
      <c r="BP361" s="110"/>
      <c r="BQ361" s="110"/>
      <c r="BR361" s="110"/>
      <c r="BS361" s="110"/>
      <c r="BT361" s="110"/>
      <c r="BU361" s="110"/>
      <c r="BV361" s="110"/>
      <c r="BW361" s="110"/>
      <c r="BX361" s="110"/>
      <c r="BY361" s="110"/>
      <c r="BZ361" s="110"/>
      <c r="CA361" s="110"/>
      <c r="CB361" s="110"/>
      <c r="CC361" s="110"/>
      <c r="CD361" s="110"/>
      <c r="CE361" s="110"/>
      <c r="CF361" s="110"/>
      <c r="CG361" s="110"/>
      <c r="CH361" s="110"/>
      <c r="CI361" s="110"/>
      <c r="CJ361" s="110"/>
      <c r="CK361" s="110"/>
      <c r="CL361" s="110"/>
      <c r="CM361" s="110"/>
      <c r="CN361" s="110"/>
      <c r="CO361" s="110"/>
      <c r="CP361" s="110"/>
      <c r="CQ361" s="110"/>
      <c r="CR361" s="110"/>
      <c r="CS361" s="110"/>
      <c r="CT361" s="110"/>
      <c r="CU361" s="110"/>
      <c r="CV361" s="110"/>
      <c r="CW361" s="110"/>
      <c r="CX361" s="110"/>
      <c r="CY361" s="110"/>
      <c r="CZ361" s="110"/>
      <c r="DA361" s="110"/>
      <c r="DB361" s="110"/>
      <c r="DC361" s="110"/>
      <c r="DD361" s="110"/>
      <c r="DE361" s="110"/>
      <c r="DF361" s="110"/>
      <c r="DG361" s="110"/>
      <c r="DH361" s="110"/>
      <c r="DI361" s="110"/>
      <c r="DJ361" s="110"/>
      <c r="DK361" s="110"/>
      <c r="DL361" s="110"/>
      <c r="DM361" s="110"/>
      <c r="DN361" s="110"/>
      <c r="DO361" s="110"/>
      <c r="DP361" s="110"/>
      <c r="DQ361" s="110"/>
      <c r="DR361" s="110"/>
      <c r="DS361" s="110"/>
      <c r="DT361" s="110"/>
      <c r="DU361" s="110"/>
      <c r="DV361" s="110"/>
      <c r="DW361" s="110"/>
      <c r="DX361" s="110"/>
      <c r="DY361" s="110"/>
      <c r="DZ361" s="110"/>
    </row>
    <row r="362" spans="17:130" s="146" customFormat="1">
      <c r="Q362" s="333"/>
      <c r="R362" s="325"/>
      <c r="S362" s="325"/>
      <c r="T362" s="325"/>
      <c r="U362" s="325"/>
      <c r="V362" s="325"/>
      <c r="W362" s="325"/>
      <c r="X362" s="325"/>
      <c r="Y362" s="325"/>
      <c r="Z362" s="325"/>
      <c r="AA362" s="325"/>
      <c r="AB362" s="325"/>
      <c r="AC362" s="325"/>
      <c r="AD362" s="325"/>
      <c r="AE362" s="325"/>
      <c r="AF362" s="309"/>
      <c r="AG362" s="309"/>
      <c r="AH362" s="301"/>
      <c r="AI362" s="301"/>
      <c r="AJ362" s="301"/>
      <c r="AK362" s="301"/>
      <c r="AL362" s="301"/>
      <c r="AM362" s="301"/>
      <c r="AN362" s="301"/>
      <c r="AO362" s="301"/>
      <c r="AP362" s="301"/>
      <c r="AQ362" s="301"/>
      <c r="AR362" s="301"/>
      <c r="AS362" s="301"/>
      <c r="AT362" s="301"/>
      <c r="AU362" s="301"/>
      <c r="AV362" s="301"/>
      <c r="AW362" s="301"/>
      <c r="AX362" s="301"/>
      <c r="AY362" s="301"/>
      <c r="AZ362" s="301"/>
      <c r="BA362" s="301"/>
      <c r="BB362" s="301"/>
      <c r="BC362" s="301"/>
      <c r="BD362" s="301"/>
      <c r="BE362" s="301"/>
      <c r="BF362" s="301"/>
      <c r="BG362" s="301"/>
      <c r="BH362" s="301"/>
      <c r="BI362" s="301"/>
      <c r="BJ362" s="110"/>
      <c r="BK362" s="110"/>
      <c r="BL362" s="110"/>
      <c r="BM362" s="110"/>
      <c r="BN362" s="110"/>
      <c r="BO362" s="110"/>
      <c r="BP362" s="110"/>
      <c r="BQ362" s="110"/>
      <c r="BR362" s="110"/>
      <c r="BS362" s="110"/>
      <c r="BT362" s="110"/>
      <c r="BU362" s="110"/>
      <c r="BV362" s="110"/>
      <c r="BW362" s="110"/>
      <c r="BX362" s="110"/>
      <c r="BY362" s="110"/>
      <c r="BZ362" s="110"/>
      <c r="CA362" s="110"/>
      <c r="CB362" s="110"/>
      <c r="CC362" s="110"/>
      <c r="CD362" s="110"/>
      <c r="CE362" s="110"/>
      <c r="CF362" s="110"/>
      <c r="CG362" s="110"/>
      <c r="CH362" s="110"/>
      <c r="CI362" s="110"/>
      <c r="CJ362" s="110"/>
      <c r="CK362" s="110"/>
      <c r="CL362" s="110"/>
      <c r="CM362" s="110"/>
      <c r="CN362" s="110"/>
      <c r="CO362" s="110"/>
      <c r="CP362" s="110"/>
      <c r="CQ362" s="110"/>
      <c r="CR362" s="110"/>
      <c r="CS362" s="110"/>
      <c r="CT362" s="110"/>
      <c r="CU362" s="110"/>
      <c r="CV362" s="110"/>
      <c r="CW362" s="110"/>
      <c r="CX362" s="110"/>
      <c r="CY362" s="110"/>
      <c r="CZ362" s="110"/>
      <c r="DA362" s="110"/>
      <c r="DB362" s="110"/>
      <c r="DC362" s="110"/>
      <c r="DD362" s="110"/>
      <c r="DE362" s="110"/>
      <c r="DF362" s="110"/>
      <c r="DG362" s="110"/>
      <c r="DH362" s="110"/>
      <c r="DI362" s="110"/>
      <c r="DJ362" s="110"/>
      <c r="DK362" s="110"/>
      <c r="DL362" s="110"/>
      <c r="DM362" s="110"/>
      <c r="DN362" s="110"/>
      <c r="DO362" s="110"/>
      <c r="DP362" s="110"/>
      <c r="DQ362" s="110"/>
      <c r="DR362" s="110"/>
      <c r="DS362" s="110"/>
      <c r="DT362" s="110"/>
      <c r="DU362" s="110"/>
      <c r="DV362" s="110"/>
      <c r="DW362" s="110"/>
      <c r="DX362" s="110"/>
      <c r="DY362" s="110"/>
      <c r="DZ362" s="110"/>
    </row>
    <row r="363" spans="17:130" s="146" customFormat="1">
      <c r="Q363" s="333"/>
      <c r="R363" s="325"/>
      <c r="S363" s="325"/>
      <c r="T363" s="325"/>
      <c r="U363" s="325"/>
      <c r="V363" s="325"/>
      <c r="W363" s="325"/>
      <c r="X363" s="325"/>
      <c r="Y363" s="325"/>
      <c r="Z363" s="325"/>
      <c r="AA363" s="325"/>
      <c r="AB363" s="325"/>
      <c r="AC363" s="325"/>
      <c r="AD363" s="325"/>
      <c r="AE363" s="325"/>
      <c r="AF363" s="309"/>
      <c r="AG363" s="309"/>
      <c r="AH363" s="301"/>
      <c r="AI363" s="301"/>
      <c r="AJ363" s="301"/>
      <c r="AK363" s="301"/>
      <c r="AL363" s="301"/>
      <c r="AM363" s="301"/>
      <c r="AN363" s="301"/>
      <c r="AO363" s="301"/>
      <c r="AP363" s="301"/>
      <c r="AQ363" s="301"/>
      <c r="AR363" s="301"/>
      <c r="AS363" s="301"/>
      <c r="AT363" s="301"/>
      <c r="AU363" s="301"/>
      <c r="AV363" s="301"/>
      <c r="AW363" s="301"/>
      <c r="AX363" s="301"/>
      <c r="AY363" s="301"/>
      <c r="AZ363" s="301"/>
      <c r="BA363" s="301"/>
      <c r="BB363" s="301"/>
      <c r="BC363" s="301"/>
      <c r="BD363" s="301"/>
      <c r="BE363" s="301"/>
      <c r="BF363" s="301"/>
      <c r="BG363" s="301"/>
      <c r="BH363" s="301"/>
      <c r="BI363" s="301"/>
      <c r="BJ363" s="110"/>
      <c r="BK363" s="110"/>
      <c r="BL363" s="110"/>
      <c r="BM363" s="110"/>
      <c r="BN363" s="110"/>
      <c r="BO363" s="110"/>
      <c r="BP363" s="110"/>
      <c r="BQ363" s="110"/>
      <c r="BR363" s="110"/>
      <c r="BS363" s="110"/>
      <c r="BT363" s="110"/>
      <c r="BU363" s="110"/>
      <c r="BV363" s="110"/>
      <c r="BW363" s="110"/>
      <c r="BX363" s="110"/>
      <c r="BY363" s="110"/>
      <c r="BZ363" s="110"/>
      <c r="CA363" s="110"/>
      <c r="CB363" s="110"/>
      <c r="CC363" s="110"/>
      <c r="CD363" s="110"/>
      <c r="CE363" s="110"/>
      <c r="CF363" s="110"/>
      <c r="CG363" s="110"/>
      <c r="CH363" s="110"/>
      <c r="CI363" s="110"/>
      <c r="CJ363" s="110"/>
      <c r="CK363" s="110"/>
      <c r="CL363" s="110"/>
      <c r="CM363" s="110"/>
      <c r="CN363" s="110"/>
      <c r="CO363" s="110"/>
      <c r="CP363" s="110"/>
      <c r="CQ363" s="110"/>
      <c r="CR363" s="110"/>
      <c r="CS363" s="110"/>
      <c r="CT363" s="110"/>
      <c r="CU363" s="110"/>
      <c r="CV363" s="110"/>
      <c r="CW363" s="110"/>
      <c r="CX363" s="110"/>
      <c r="CY363" s="110"/>
      <c r="CZ363" s="110"/>
      <c r="DA363" s="110"/>
      <c r="DB363" s="110"/>
      <c r="DC363" s="110"/>
      <c r="DD363" s="110"/>
      <c r="DE363" s="110"/>
      <c r="DF363" s="110"/>
      <c r="DG363" s="110"/>
      <c r="DH363" s="110"/>
      <c r="DI363" s="110"/>
      <c r="DJ363" s="110"/>
      <c r="DK363" s="110"/>
      <c r="DL363" s="110"/>
      <c r="DM363" s="110"/>
      <c r="DN363" s="110"/>
      <c r="DO363" s="110"/>
      <c r="DP363" s="110"/>
      <c r="DQ363" s="110"/>
      <c r="DR363" s="110"/>
      <c r="DS363" s="110"/>
      <c r="DT363" s="110"/>
      <c r="DU363" s="110"/>
      <c r="DV363" s="110"/>
      <c r="DW363" s="110"/>
      <c r="DX363" s="110"/>
      <c r="DY363" s="110"/>
      <c r="DZ363" s="110"/>
    </row>
    <row r="364" spans="17:130" s="146" customFormat="1">
      <c r="Q364" s="333"/>
      <c r="R364" s="325"/>
      <c r="S364" s="325"/>
      <c r="T364" s="325"/>
      <c r="U364" s="325"/>
      <c r="V364" s="325"/>
      <c r="W364" s="325"/>
      <c r="X364" s="325"/>
      <c r="Y364" s="325"/>
      <c r="Z364" s="325"/>
      <c r="AA364" s="325"/>
      <c r="AB364" s="325"/>
      <c r="AC364" s="325"/>
      <c r="AD364" s="325"/>
      <c r="AE364" s="325"/>
      <c r="AF364" s="309"/>
      <c r="AG364" s="309"/>
      <c r="AH364" s="301"/>
      <c r="AI364" s="301"/>
      <c r="AJ364" s="301"/>
      <c r="AK364" s="301"/>
      <c r="AL364" s="301"/>
      <c r="AM364" s="301"/>
      <c r="AN364" s="301"/>
      <c r="AO364" s="301"/>
      <c r="AP364" s="301"/>
      <c r="AQ364" s="301"/>
      <c r="AR364" s="301"/>
      <c r="AS364" s="301"/>
      <c r="AT364" s="301"/>
      <c r="AU364" s="301"/>
      <c r="AV364" s="301"/>
      <c r="AW364" s="301"/>
      <c r="AX364" s="301"/>
      <c r="AY364" s="301"/>
      <c r="AZ364" s="301"/>
      <c r="BA364" s="301"/>
      <c r="BB364" s="301"/>
      <c r="BC364" s="301"/>
      <c r="BD364" s="301"/>
      <c r="BE364" s="301"/>
      <c r="BF364" s="301"/>
      <c r="BG364" s="301"/>
      <c r="BH364" s="301"/>
      <c r="BI364" s="301"/>
      <c r="BJ364" s="110"/>
      <c r="BK364" s="110"/>
      <c r="BL364" s="110"/>
      <c r="BM364" s="110"/>
      <c r="BN364" s="110"/>
      <c r="BO364" s="110"/>
      <c r="BP364" s="110"/>
      <c r="BQ364" s="110"/>
      <c r="BR364" s="110"/>
      <c r="BS364" s="110"/>
      <c r="BT364" s="110"/>
      <c r="BU364" s="110"/>
      <c r="BV364" s="110"/>
      <c r="BW364" s="110"/>
      <c r="BX364" s="110"/>
      <c r="BY364" s="110"/>
      <c r="BZ364" s="110"/>
      <c r="CA364" s="110"/>
      <c r="CB364" s="110"/>
      <c r="CC364" s="110"/>
      <c r="CD364" s="110"/>
      <c r="CE364" s="110"/>
      <c r="CF364" s="110"/>
      <c r="CG364" s="110"/>
      <c r="CH364" s="110"/>
      <c r="CI364" s="110"/>
      <c r="CJ364" s="110"/>
      <c r="CK364" s="110"/>
      <c r="CL364" s="110"/>
      <c r="CM364" s="110"/>
      <c r="CN364" s="110"/>
      <c r="CO364" s="110"/>
      <c r="CP364" s="110"/>
      <c r="CQ364" s="110"/>
      <c r="CR364" s="110"/>
      <c r="CS364" s="110"/>
      <c r="CT364" s="110"/>
      <c r="CU364" s="110"/>
      <c r="CV364" s="110"/>
      <c r="CW364" s="110"/>
      <c r="CX364" s="110"/>
      <c r="CY364" s="110"/>
      <c r="CZ364" s="110"/>
      <c r="DA364" s="110"/>
      <c r="DB364" s="110"/>
      <c r="DC364" s="110"/>
      <c r="DD364" s="110"/>
      <c r="DE364" s="110"/>
      <c r="DF364" s="110"/>
      <c r="DG364" s="110"/>
      <c r="DH364" s="110"/>
      <c r="DI364" s="110"/>
      <c r="DJ364" s="110"/>
      <c r="DK364" s="110"/>
      <c r="DL364" s="110"/>
      <c r="DM364" s="110"/>
      <c r="DN364" s="110"/>
      <c r="DO364" s="110"/>
      <c r="DP364" s="110"/>
      <c r="DQ364" s="110"/>
      <c r="DR364" s="110"/>
      <c r="DS364" s="110"/>
      <c r="DT364" s="110"/>
      <c r="DU364" s="110"/>
      <c r="DV364" s="110"/>
      <c r="DW364" s="110"/>
      <c r="DX364" s="110"/>
      <c r="DY364" s="110"/>
      <c r="DZ364" s="110"/>
    </row>
    <row r="365" spans="17:130" s="146" customFormat="1">
      <c r="Q365" s="333"/>
      <c r="R365" s="325"/>
      <c r="S365" s="325"/>
      <c r="T365" s="325"/>
      <c r="U365" s="325"/>
      <c r="V365" s="325"/>
      <c r="W365" s="325"/>
      <c r="X365" s="325"/>
      <c r="Y365" s="325"/>
      <c r="Z365" s="325"/>
      <c r="AA365" s="325"/>
      <c r="AB365" s="325"/>
      <c r="AC365" s="325"/>
      <c r="AD365" s="325"/>
      <c r="AE365" s="325"/>
      <c r="AF365" s="309"/>
      <c r="AG365" s="309"/>
      <c r="AH365" s="301"/>
      <c r="AI365" s="301"/>
      <c r="AJ365" s="301"/>
      <c r="AK365" s="301"/>
      <c r="AL365" s="301"/>
      <c r="AM365" s="301"/>
      <c r="AN365" s="301"/>
      <c r="AO365" s="301"/>
      <c r="AP365" s="301"/>
      <c r="AQ365" s="301"/>
      <c r="AR365" s="301"/>
      <c r="AS365" s="301"/>
      <c r="AT365" s="301"/>
      <c r="AU365" s="301"/>
      <c r="AV365" s="301"/>
      <c r="AW365" s="301"/>
      <c r="AX365" s="301"/>
      <c r="AY365" s="301"/>
      <c r="AZ365" s="301"/>
      <c r="BA365" s="301"/>
      <c r="BB365" s="301"/>
      <c r="BC365" s="301"/>
      <c r="BD365" s="301"/>
      <c r="BE365" s="301"/>
      <c r="BF365" s="301"/>
      <c r="BG365" s="301"/>
      <c r="BH365" s="301"/>
      <c r="BI365" s="301"/>
      <c r="BJ365" s="110"/>
      <c r="BK365" s="110"/>
      <c r="BL365" s="110"/>
      <c r="BM365" s="110"/>
      <c r="BN365" s="110"/>
      <c r="BO365" s="110"/>
      <c r="BP365" s="110"/>
      <c r="BQ365" s="110"/>
      <c r="BR365" s="110"/>
      <c r="BS365" s="110"/>
      <c r="BT365" s="110"/>
      <c r="BU365" s="110"/>
      <c r="BV365" s="110"/>
      <c r="BW365" s="110"/>
      <c r="BX365" s="110"/>
      <c r="BY365" s="110"/>
      <c r="BZ365" s="110"/>
      <c r="CA365" s="110"/>
      <c r="CB365" s="110"/>
      <c r="CC365" s="110"/>
      <c r="CD365" s="110"/>
      <c r="CE365" s="110"/>
      <c r="CF365" s="110"/>
      <c r="CG365" s="110"/>
      <c r="CH365" s="110"/>
      <c r="CI365" s="110"/>
      <c r="CJ365" s="110"/>
      <c r="CK365" s="110"/>
      <c r="CL365" s="110"/>
      <c r="CM365" s="110"/>
      <c r="CN365" s="110"/>
      <c r="CO365" s="110"/>
      <c r="CP365" s="110"/>
      <c r="CQ365" s="110"/>
      <c r="CR365" s="110"/>
      <c r="CS365" s="110"/>
      <c r="CT365" s="110"/>
      <c r="CU365" s="110"/>
      <c r="CV365" s="110"/>
      <c r="CW365" s="110"/>
      <c r="CX365" s="110"/>
      <c r="CY365" s="110"/>
      <c r="CZ365" s="110"/>
      <c r="DA365" s="110"/>
      <c r="DB365" s="110"/>
      <c r="DC365" s="110"/>
      <c r="DD365" s="110"/>
      <c r="DE365" s="110"/>
      <c r="DF365" s="110"/>
      <c r="DG365" s="110"/>
      <c r="DH365" s="110"/>
      <c r="DI365" s="110"/>
      <c r="DJ365" s="110"/>
      <c r="DK365" s="110"/>
      <c r="DL365" s="110"/>
      <c r="DM365" s="110"/>
      <c r="DN365" s="110"/>
      <c r="DO365" s="110"/>
      <c r="DP365" s="110"/>
      <c r="DQ365" s="110"/>
      <c r="DR365" s="110"/>
      <c r="DS365" s="110"/>
      <c r="DT365" s="110"/>
      <c r="DU365" s="110"/>
      <c r="DV365" s="110"/>
      <c r="DW365" s="110"/>
      <c r="DX365" s="110"/>
      <c r="DY365" s="110"/>
      <c r="DZ365" s="110"/>
    </row>
    <row r="366" spans="17:130" s="146" customFormat="1">
      <c r="Q366" s="333"/>
      <c r="R366" s="325"/>
      <c r="S366" s="325"/>
      <c r="T366" s="325"/>
      <c r="U366" s="325"/>
      <c r="V366" s="325"/>
      <c r="W366" s="325"/>
      <c r="X366" s="325"/>
      <c r="Y366" s="325"/>
      <c r="Z366" s="325"/>
      <c r="AA366" s="325"/>
      <c r="AB366" s="325"/>
      <c r="AC366" s="325"/>
      <c r="AD366" s="325"/>
      <c r="AE366" s="325"/>
      <c r="AF366" s="309"/>
      <c r="AG366" s="309"/>
      <c r="AH366" s="301"/>
      <c r="AI366" s="301"/>
      <c r="AJ366" s="301"/>
      <c r="AK366" s="301"/>
      <c r="AL366" s="301"/>
      <c r="AM366" s="301"/>
      <c r="AN366" s="301"/>
      <c r="AO366" s="301"/>
      <c r="AP366" s="301"/>
      <c r="AQ366" s="301"/>
      <c r="AR366" s="301"/>
      <c r="AS366" s="301"/>
      <c r="AT366" s="301"/>
      <c r="AU366" s="301"/>
      <c r="AV366" s="301"/>
      <c r="AW366" s="301"/>
      <c r="AX366" s="301"/>
      <c r="AY366" s="301"/>
      <c r="AZ366" s="301"/>
      <c r="BA366" s="301"/>
      <c r="BB366" s="301"/>
      <c r="BC366" s="301"/>
      <c r="BD366" s="301"/>
      <c r="BE366" s="301"/>
      <c r="BF366" s="301"/>
      <c r="BG366" s="301"/>
      <c r="BH366" s="301"/>
      <c r="BI366" s="301"/>
      <c r="BJ366" s="110"/>
      <c r="BK366" s="110"/>
      <c r="BL366" s="110"/>
      <c r="BM366" s="110"/>
      <c r="BN366" s="110"/>
      <c r="BO366" s="110"/>
      <c r="BP366" s="110"/>
      <c r="BQ366" s="110"/>
      <c r="BR366" s="110"/>
      <c r="BS366" s="110"/>
      <c r="BT366" s="110"/>
      <c r="BU366" s="110"/>
      <c r="BV366" s="110"/>
      <c r="BW366" s="110"/>
      <c r="BX366" s="110"/>
      <c r="BY366" s="110"/>
      <c r="BZ366" s="110"/>
      <c r="CA366" s="110"/>
      <c r="CB366" s="110"/>
      <c r="CC366" s="110"/>
      <c r="CD366" s="110"/>
      <c r="CE366" s="110"/>
      <c r="CF366" s="110"/>
      <c r="CG366" s="110"/>
      <c r="CH366" s="110"/>
      <c r="CI366" s="110"/>
      <c r="CJ366" s="110"/>
      <c r="CK366" s="110"/>
      <c r="CL366" s="110"/>
      <c r="CM366" s="110"/>
      <c r="CN366" s="110"/>
      <c r="CO366" s="110"/>
      <c r="CP366" s="110"/>
      <c r="CQ366" s="110"/>
      <c r="CR366" s="110"/>
      <c r="CS366" s="110"/>
      <c r="CT366" s="110"/>
      <c r="CU366" s="110"/>
      <c r="CV366" s="110"/>
      <c r="CW366" s="110"/>
      <c r="CX366" s="110"/>
      <c r="CY366" s="110"/>
      <c r="CZ366" s="110"/>
      <c r="DA366" s="110"/>
      <c r="DB366" s="110"/>
      <c r="DC366" s="110"/>
      <c r="DD366" s="110"/>
      <c r="DE366" s="110"/>
      <c r="DF366" s="110"/>
      <c r="DG366" s="110"/>
      <c r="DH366" s="110"/>
      <c r="DI366" s="110"/>
      <c r="DJ366" s="110"/>
      <c r="DK366" s="110"/>
      <c r="DL366" s="110"/>
      <c r="DM366" s="110"/>
      <c r="DN366" s="110"/>
      <c r="DO366" s="110"/>
      <c r="DP366" s="110"/>
      <c r="DQ366" s="110"/>
      <c r="DR366" s="110"/>
      <c r="DS366" s="110"/>
      <c r="DT366" s="110"/>
      <c r="DU366" s="110"/>
      <c r="DV366" s="110"/>
      <c r="DW366" s="110"/>
      <c r="DX366" s="110"/>
      <c r="DY366" s="110"/>
      <c r="DZ366" s="110"/>
    </row>
    <row r="367" spans="17:130" s="146" customFormat="1">
      <c r="Q367" s="333"/>
      <c r="R367" s="325"/>
      <c r="S367" s="325"/>
      <c r="T367" s="325"/>
      <c r="U367" s="325"/>
      <c r="V367" s="325"/>
      <c r="W367" s="325"/>
      <c r="X367" s="325"/>
      <c r="Y367" s="325"/>
      <c r="Z367" s="325"/>
      <c r="AA367" s="325"/>
      <c r="AB367" s="325"/>
      <c r="AC367" s="325"/>
      <c r="AD367" s="325"/>
      <c r="AE367" s="325"/>
      <c r="AF367" s="309"/>
      <c r="AG367" s="309"/>
      <c r="AH367" s="301"/>
      <c r="AI367" s="301"/>
      <c r="AJ367" s="301"/>
      <c r="AK367" s="301"/>
      <c r="AL367" s="301"/>
      <c r="AM367" s="301"/>
      <c r="AN367" s="301"/>
      <c r="AO367" s="301"/>
      <c r="AP367" s="301"/>
      <c r="AQ367" s="301"/>
      <c r="AR367" s="301"/>
      <c r="AS367" s="301"/>
      <c r="AT367" s="301"/>
      <c r="AU367" s="301"/>
      <c r="AV367" s="301"/>
      <c r="AW367" s="301"/>
      <c r="AX367" s="301"/>
      <c r="AY367" s="301"/>
      <c r="AZ367" s="301"/>
      <c r="BA367" s="301"/>
      <c r="BB367" s="301"/>
      <c r="BC367" s="301"/>
      <c r="BD367" s="301"/>
      <c r="BE367" s="301"/>
      <c r="BF367" s="301"/>
      <c r="BG367" s="301"/>
      <c r="BH367" s="301"/>
      <c r="BI367" s="301"/>
      <c r="BJ367" s="110"/>
      <c r="BK367" s="110"/>
      <c r="BL367" s="110"/>
      <c r="BM367" s="110"/>
      <c r="BN367" s="110"/>
      <c r="BO367" s="110"/>
      <c r="BP367" s="110"/>
      <c r="BQ367" s="110"/>
      <c r="BR367" s="110"/>
      <c r="BS367" s="110"/>
      <c r="BT367" s="110"/>
      <c r="BU367" s="110"/>
      <c r="BV367" s="110"/>
      <c r="BW367" s="110"/>
      <c r="BX367" s="110"/>
      <c r="BY367" s="110"/>
      <c r="BZ367" s="110"/>
      <c r="CA367" s="110"/>
      <c r="CB367" s="110"/>
      <c r="CC367" s="110"/>
      <c r="CD367" s="110"/>
      <c r="CE367" s="110"/>
      <c r="CF367" s="110"/>
      <c r="CG367" s="110"/>
      <c r="CH367" s="110"/>
      <c r="CI367" s="110"/>
      <c r="CJ367" s="110"/>
      <c r="CK367" s="110"/>
      <c r="CL367" s="110"/>
      <c r="CM367" s="110"/>
      <c r="CN367" s="110"/>
      <c r="CO367" s="110"/>
      <c r="CP367" s="110"/>
      <c r="CQ367" s="110"/>
      <c r="CR367" s="110"/>
      <c r="CS367" s="110"/>
      <c r="CT367" s="110"/>
      <c r="CU367" s="110"/>
      <c r="CV367" s="110"/>
      <c r="CW367" s="110"/>
      <c r="CX367" s="110"/>
      <c r="CY367" s="110"/>
      <c r="CZ367" s="110"/>
      <c r="DA367" s="110"/>
      <c r="DB367" s="110"/>
      <c r="DC367" s="110"/>
      <c r="DD367" s="110"/>
      <c r="DE367" s="110"/>
      <c r="DF367" s="110"/>
      <c r="DG367" s="110"/>
      <c r="DH367" s="110"/>
      <c r="DI367" s="110"/>
      <c r="DJ367" s="110"/>
      <c r="DK367" s="110"/>
      <c r="DL367" s="110"/>
      <c r="DM367" s="110"/>
      <c r="DN367" s="110"/>
      <c r="DO367" s="110"/>
      <c r="DP367" s="110"/>
      <c r="DQ367" s="110"/>
      <c r="DR367" s="110"/>
      <c r="DS367" s="110"/>
      <c r="DT367" s="110"/>
      <c r="DU367" s="110"/>
      <c r="DV367" s="110"/>
      <c r="DW367" s="110"/>
      <c r="DX367" s="110"/>
      <c r="DY367" s="110"/>
      <c r="DZ367" s="110"/>
    </row>
    <row r="368" spans="17:130" s="146" customFormat="1">
      <c r="Q368" s="333"/>
      <c r="R368" s="325"/>
      <c r="S368" s="325"/>
      <c r="T368" s="325"/>
      <c r="U368" s="325"/>
      <c r="V368" s="325"/>
      <c r="W368" s="325"/>
      <c r="X368" s="325"/>
      <c r="Y368" s="325"/>
      <c r="Z368" s="325"/>
      <c r="AA368" s="325"/>
      <c r="AB368" s="325"/>
      <c r="AC368" s="325"/>
      <c r="AD368" s="325"/>
      <c r="AE368" s="325"/>
      <c r="AF368" s="309"/>
      <c r="AG368" s="309"/>
      <c r="AH368" s="301"/>
      <c r="AI368" s="301"/>
      <c r="AJ368" s="301"/>
      <c r="AK368" s="301"/>
      <c r="AL368" s="301"/>
      <c r="AM368" s="301"/>
      <c r="AN368" s="301"/>
      <c r="AO368" s="301"/>
      <c r="AP368" s="301"/>
      <c r="AQ368" s="301"/>
      <c r="AR368" s="301"/>
      <c r="AS368" s="301"/>
      <c r="AT368" s="301"/>
      <c r="AU368" s="301"/>
      <c r="AV368" s="301"/>
      <c r="AW368" s="301"/>
      <c r="AX368" s="301"/>
      <c r="AY368" s="301"/>
      <c r="AZ368" s="301"/>
      <c r="BA368" s="301"/>
      <c r="BB368" s="301"/>
      <c r="BC368" s="301"/>
      <c r="BD368" s="301"/>
      <c r="BE368" s="301"/>
      <c r="BF368" s="301"/>
      <c r="BG368" s="301"/>
      <c r="BH368" s="301"/>
      <c r="BI368" s="301"/>
      <c r="BJ368" s="110"/>
      <c r="BK368" s="110"/>
      <c r="BL368" s="110"/>
      <c r="BM368" s="110"/>
      <c r="BN368" s="110"/>
      <c r="BO368" s="110"/>
      <c r="BP368" s="110"/>
      <c r="BQ368" s="110"/>
      <c r="BR368" s="110"/>
      <c r="BS368" s="110"/>
      <c r="BT368" s="110"/>
      <c r="BU368" s="110"/>
      <c r="BV368" s="110"/>
      <c r="BW368" s="110"/>
      <c r="BX368" s="110"/>
      <c r="BY368" s="110"/>
      <c r="BZ368" s="110"/>
      <c r="CA368" s="110"/>
      <c r="CB368" s="110"/>
      <c r="CC368" s="110"/>
      <c r="CD368" s="110"/>
      <c r="CE368" s="110"/>
      <c r="CF368" s="110"/>
      <c r="CG368" s="110"/>
      <c r="CH368" s="110"/>
      <c r="CI368" s="110"/>
      <c r="CJ368" s="110"/>
      <c r="CK368" s="110"/>
      <c r="CL368" s="110"/>
      <c r="CM368" s="110"/>
      <c r="CN368" s="110"/>
      <c r="CO368" s="110"/>
      <c r="CP368" s="110"/>
      <c r="CQ368" s="110"/>
      <c r="CR368" s="110"/>
      <c r="CS368" s="110"/>
      <c r="CT368" s="110"/>
      <c r="CU368" s="110"/>
      <c r="CV368" s="110"/>
      <c r="CW368" s="110"/>
      <c r="CX368" s="110"/>
      <c r="CY368" s="110"/>
      <c r="CZ368" s="110"/>
      <c r="DA368" s="110"/>
      <c r="DB368" s="110"/>
      <c r="DC368" s="110"/>
      <c r="DD368" s="110"/>
      <c r="DE368" s="110"/>
      <c r="DF368" s="110"/>
      <c r="DG368" s="110"/>
      <c r="DH368" s="110"/>
      <c r="DI368" s="110"/>
      <c r="DJ368" s="110"/>
      <c r="DK368" s="110"/>
      <c r="DL368" s="110"/>
      <c r="DM368" s="110"/>
      <c r="DN368" s="110"/>
      <c r="DO368" s="110"/>
      <c r="DP368" s="110"/>
      <c r="DQ368" s="110"/>
      <c r="DR368" s="110"/>
      <c r="DS368" s="110"/>
      <c r="DT368" s="110"/>
      <c r="DU368" s="110"/>
      <c r="DV368" s="110"/>
      <c r="DW368" s="110"/>
      <c r="DX368" s="110"/>
      <c r="DY368" s="110"/>
      <c r="DZ368" s="110"/>
    </row>
    <row r="369" spans="17:130" s="146" customFormat="1">
      <c r="Q369" s="333"/>
      <c r="R369" s="325"/>
      <c r="S369" s="325"/>
      <c r="T369" s="325"/>
      <c r="U369" s="325"/>
      <c r="V369" s="325"/>
      <c r="W369" s="325"/>
      <c r="X369" s="325"/>
      <c r="Y369" s="325"/>
      <c r="Z369" s="325"/>
      <c r="AA369" s="325"/>
      <c r="AB369" s="325"/>
      <c r="AC369" s="325"/>
      <c r="AD369" s="325"/>
      <c r="AE369" s="325"/>
      <c r="AF369" s="309"/>
      <c r="AG369" s="309"/>
      <c r="AH369" s="301"/>
      <c r="AI369" s="301"/>
      <c r="AJ369" s="301"/>
      <c r="AK369" s="301"/>
      <c r="AL369" s="301"/>
      <c r="AM369" s="301"/>
      <c r="AN369" s="301"/>
      <c r="AO369" s="301"/>
      <c r="AP369" s="301"/>
      <c r="AQ369" s="301"/>
      <c r="AR369" s="301"/>
      <c r="AS369" s="301"/>
      <c r="AT369" s="301"/>
      <c r="AU369" s="301"/>
      <c r="AV369" s="301"/>
      <c r="AW369" s="301"/>
      <c r="AX369" s="301"/>
      <c r="AY369" s="301"/>
      <c r="AZ369" s="301"/>
      <c r="BA369" s="301"/>
      <c r="BB369" s="301"/>
      <c r="BC369" s="301"/>
      <c r="BD369" s="301"/>
      <c r="BE369" s="301"/>
      <c r="BF369" s="301"/>
      <c r="BG369" s="301"/>
      <c r="BH369" s="301"/>
      <c r="BI369" s="301"/>
      <c r="BJ369" s="110"/>
      <c r="BK369" s="110"/>
      <c r="BL369" s="110"/>
      <c r="BM369" s="110"/>
      <c r="BN369" s="110"/>
      <c r="BO369" s="110"/>
      <c r="BP369" s="110"/>
      <c r="BQ369" s="110"/>
      <c r="BR369" s="110"/>
      <c r="BS369" s="110"/>
      <c r="BT369" s="110"/>
      <c r="BU369" s="110"/>
      <c r="BV369" s="110"/>
      <c r="BW369" s="110"/>
      <c r="BX369" s="110"/>
      <c r="BY369" s="110"/>
      <c r="BZ369" s="110"/>
      <c r="CA369" s="110"/>
      <c r="CB369" s="110"/>
      <c r="CC369" s="110"/>
      <c r="CD369" s="110"/>
      <c r="CE369" s="110"/>
      <c r="CF369" s="110"/>
      <c r="CG369" s="110"/>
      <c r="CH369" s="110"/>
      <c r="CI369" s="110"/>
      <c r="CJ369" s="110"/>
      <c r="CK369" s="110"/>
      <c r="CL369" s="110"/>
      <c r="CM369" s="110"/>
      <c r="CN369" s="110"/>
      <c r="CO369" s="110"/>
      <c r="CP369" s="110"/>
      <c r="CQ369" s="110"/>
      <c r="CR369" s="110"/>
      <c r="CS369" s="110"/>
      <c r="CT369" s="110"/>
      <c r="CU369" s="110"/>
      <c r="CV369" s="110"/>
      <c r="CW369" s="110"/>
      <c r="CX369" s="110"/>
      <c r="CY369" s="110"/>
      <c r="CZ369" s="110"/>
      <c r="DA369" s="110"/>
      <c r="DB369" s="110"/>
      <c r="DC369" s="110"/>
      <c r="DD369" s="110"/>
      <c r="DE369" s="110"/>
      <c r="DF369" s="110"/>
      <c r="DG369" s="110"/>
      <c r="DH369" s="110"/>
      <c r="DI369" s="110"/>
      <c r="DJ369" s="110"/>
      <c r="DK369" s="110"/>
      <c r="DL369" s="110"/>
      <c r="DM369" s="110"/>
      <c r="DN369" s="110"/>
      <c r="DO369" s="110"/>
      <c r="DP369" s="110"/>
      <c r="DQ369" s="110"/>
      <c r="DR369" s="110"/>
      <c r="DS369" s="110"/>
      <c r="DT369" s="110"/>
      <c r="DU369" s="110"/>
      <c r="DV369" s="110"/>
      <c r="DW369" s="110"/>
      <c r="DX369" s="110"/>
      <c r="DY369" s="110"/>
      <c r="DZ369" s="110"/>
    </row>
    <row r="370" spans="17:130" s="146" customFormat="1">
      <c r="Q370" s="333"/>
      <c r="R370" s="325"/>
      <c r="S370" s="325"/>
      <c r="T370" s="325"/>
      <c r="U370" s="325"/>
      <c r="V370" s="325"/>
      <c r="W370" s="325"/>
      <c r="X370" s="325"/>
      <c r="Y370" s="325"/>
      <c r="Z370" s="325"/>
      <c r="AA370" s="325"/>
      <c r="AB370" s="325"/>
      <c r="AC370" s="325"/>
      <c r="AD370" s="325"/>
      <c r="AE370" s="325"/>
      <c r="AF370" s="309"/>
      <c r="AG370" s="309"/>
      <c r="AH370" s="301"/>
      <c r="AI370" s="301"/>
      <c r="AJ370" s="301"/>
      <c r="AK370" s="301"/>
      <c r="AL370" s="301"/>
      <c r="AM370" s="301"/>
      <c r="AN370" s="301"/>
      <c r="AO370" s="301"/>
      <c r="AP370" s="301"/>
      <c r="AQ370" s="301"/>
      <c r="AR370" s="301"/>
      <c r="AS370" s="301"/>
      <c r="AT370" s="301"/>
      <c r="AU370" s="301"/>
      <c r="AV370" s="301"/>
      <c r="AW370" s="301"/>
      <c r="AX370" s="301"/>
      <c r="AY370" s="301"/>
      <c r="AZ370" s="301"/>
      <c r="BA370" s="301"/>
      <c r="BB370" s="301"/>
      <c r="BC370" s="301"/>
      <c r="BD370" s="301"/>
      <c r="BE370" s="301"/>
      <c r="BF370" s="301"/>
      <c r="BG370" s="301"/>
      <c r="BH370" s="301"/>
      <c r="BI370" s="301"/>
      <c r="BJ370" s="110"/>
      <c r="BK370" s="110"/>
      <c r="BL370" s="110"/>
      <c r="BM370" s="110"/>
      <c r="BN370" s="110"/>
      <c r="BO370" s="110"/>
      <c r="BP370" s="110"/>
      <c r="BQ370" s="110"/>
      <c r="BR370" s="110"/>
      <c r="BS370" s="110"/>
      <c r="BT370" s="110"/>
      <c r="BU370" s="110"/>
      <c r="BV370" s="110"/>
      <c r="BW370" s="110"/>
      <c r="BX370" s="110"/>
      <c r="BY370" s="110"/>
      <c r="BZ370" s="110"/>
      <c r="CA370" s="110"/>
      <c r="CB370" s="110"/>
      <c r="CC370" s="110"/>
      <c r="CD370" s="110"/>
      <c r="CE370" s="110"/>
      <c r="CF370" s="110"/>
      <c r="CG370" s="110"/>
      <c r="CH370" s="110"/>
      <c r="CI370" s="110"/>
      <c r="CJ370" s="110"/>
      <c r="CK370" s="110"/>
      <c r="CL370" s="110"/>
      <c r="CM370" s="110"/>
      <c r="CN370" s="110"/>
      <c r="CO370" s="110"/>
      <c r="CP370" s="110"/>
      <c r="CQ370" s="110"/>
      <c r="CR370" s="110"/>
      <c r="CS370" s="110"/>
      <c r="CT370" s="110"/>
      <c r="CU370" s="110"/>
      <c r="CV370" s="110"/>
      <c r="CW370" s="110"/>
      <c r="CX370" s="110"/>
      <c r="CY370" s="110"/>
      <c r="CZ370" s="110"/>
      <c r="DA370" s="110"/>
      <c r="DB370" s="110"/>
      <c r="DC370" s="110"/>
      <c r="DD370" s="110"/>
      <c r="DE370" s="110"/>
      <c r="DF370" s="110"/>
      <c r="DG370" s="110"/>
      <c r="DH370" s="110"/>
      <c r="DI370" s="110"/>
      <c r="DJ370" s="110"/>
      <c r="DK370" s="110"/>
      <c r="DL370" s="110"/>
      <c r="DM370" s="110"/>
      <c r="DN370" s="110"/>
      <c r="DO370" s="110"/>
      <c r="DP370" s="110"/>
      <c r="DQ370" s="110"/>
      <c r="DR370" s="110"/>
      <c r="DS370" s="110"/>
      <c r="DT370" s="110"/>
      <c r="DU370" s="110"/>
      <c r="DV370" s="110"/>
      <c r="DW370" s="110"/>
      <c r="DX370" s="110"/>
      <c r="DY370" s="110"/>
      <c r="DZ370" s="110"/>
    </row>
    <row r="371" spans="17:130" s="146" customFormat="1">
      <c r="Q371" s="333"/>
      <c r="R371" s="325"/>
      <c r="S371" s="325"/>
      <c r="T371" s="325"/>
      <c r="U371" s="325"/>
      <c r="V371" s="325"/>
      <c r="W371" s="325"/>
      <c r="X371" s="325"/>
      <c r="Y371" s="325"/>
      <c r="Z371" s="325"/>
      <c r="AA371" s="325"/>
      <c r="AB371" s="325"/>
      <c r="AC371" s="325"/>
      <c r="AD371" s="325"/>
      <c r="AE371" s="325"/>
      <c r="AF371" s="309"/>
      <c r="AG371" s="309"/>
      <c r="AH371" s="301"/>
      <c r="AI371" s="301"/>
      <c r="AJ371" s="301"/>
      <c r="AK371" s="301"/>
      <c r="AL371" s="301"/>
      <c r="AM371" s="301"/>
      <c r="AN371" s="301"/>
      <c r="AO371" s="301"/>
      <c r="AP371" s="301"/>
      <c r="AQ371" s="301"/>
      <c r="AR371" s="301"/>
      <c r="AS371" s="301"/>
      <c r="AT371" s="301"/>
      <c r="AU371" s="301"/>
      <c r="AV371" s="301"/>
      <c r="AW371" s="301"/>
      <c r="AX371" s="301"/>
      <c r="AY371" s="301"/>
      <c r="AZ371" s="301"/>
      <c r="BA371" s="301"/>
      <c r="BB371" s="301"/>
      <c r="BC371" s="301"/>
      <c r="BD371" s="301"/>
      <c r="BE371" s="301"/>
      <c r="BF371" s="301"/>
      <c r="BG371" s="301"/>
      <c r="BH371" s="301"/>
      <c r="BI371" s="301"/>
      <c r="BJ371" s="110"/>
      <c r="BK371" s="110"/>
      <c r="BL371" s="110"/>
      <c r="BM371" s="110"/>
      <c r="BN371" s="110"/>
      <c r="BO371" s="110"/>
      <c r="BP371" s="110"/>
      <c r="BQ371" s="110"/>
      <c r="BR371" s="110"/>
      <c r="BS371" s="110"/>
      <c r="BT371" s="110"/>
      <c r="BU371" s="110"/>
      <c r="BV371" s="110"/>
      <c r="BW371" s="110"/>
      <c r="BX371" s="110"/>
      <c r="BY371" s="110"/>
      <c r="BZ371" s="110"/>
      <c r="CA371" s="110"/>
      <c r="CB371" s="110"/>
      <c r="CC371" s="110"/>
      <c r="CD371" s="110"/>
      <c r="CE371" s="110"/>
      <c r="CF371" s="110"/>
      <c r="CG371" s="110"/>
      <c r="CH371" s="110"/>
      <c r="CI371" s="110"/>
      <c r="CJ371" s="110"/>
      <c r="CK371" s="110"/>
      <c r="CL371" s="110"/>
      <c r="CM371" s="110"/>
      <c r="CN371" s="110"/>
      <c r="CO371" s="110"/>
      <c r="CP371" s="110"/>
      <c r="CQ371" s="110"/>
      <c r="CR371" s="110"/>
      <c r="CS371" s="110"/>
      <c r="CT371" s="110"/>
      <c r="CU371" s="110"/>
      <c r="CV371" s="110"/>
      <c r="CW371" s="110"/>
      <c r="CX371" s="110"/>
      <c r="CY371" s="110"/>
      <c r="CZ371" s="110"/>
      <c r="DA371" s="110"/>
      <c r="DB371" s="110"/>
      <c r="DC371" s="110"/>
      <c r="DD371" s="110"/>
      <c r="DE371" s="110"/>
      <c r="DF371" s="110"/>
      <c r="DG371" s="110"/>
      <c r="DH371" s="110"/>
      <c r="DI371" s="110"/>
      <c r="DJ371" s="110"/>
      <c r="DK371" s="110"/>
      <c r="DL371" s="110"/>
      <c r="DM371" s="110"/>
      <c r="DN371" s="110"/>
      <c r="DO371" s="110"/>
      <c r="DP371" s="110"/>
      <c r="DQ371" s="110"/>
      <c r="DR371" s="110"/>
      <c r="DS371" s="110"/>
      <c r="DT371" s="110"/>
      <c r="DU371" s="110"/>
      <c r="DV371" s="110"/>
      <c r="DW371" s="110"/>
      <c r="DX371" s="110"/>
      <c r="DY371" s="110"/>
      <c r="DZ371" s="110"/>
    </row>
    <row r="372" spans="17:130" s="146" customFormat="1">
      <c r="Q372" s="333"/>
      <c r="R372" s="325"/>
      <c r="S372" s="325"/>
      <c r="T372" s="325"/>
      <c r="U372" s="325"/>
      <c r="V372" s="325"/>
      <c r="W372" s="325"/>
      <c r="X372" s="325"/>
      <c r="Y372" s="325"/>
      <c r="Z372" s="325"/>
      <c r="AA372" s="325"/>
      <c r="AB372" s="325"/>
      <c r="AC372" s="325"/>
      <c r="AD372" s="325"/>
      <c r="AE372" s="325"/>
      <c r="AF372" s="309"/>
      <c r="AG372" s="309"/>
      <c r="AH372" s="301"/>
      <c r="AI372" s="301"/>
      <c r="AJ372" s="301"/>
      <c r="AK372" s="301"/>
      <c r="AL372" s="301"/>
      <c r="AM372" s="301"/>
      <c r="AN372" s="301"/>
      <c r="AO372" s="301"/>
      <c r="AP372" s="301"/>
      <c r="AQ372" s="301"/>
      <c r="AR372" s="301"/>
      <c r="AS372" s="301"/>
      <c r="AT372" s="301"/>
      <c r="AU372" s="301"/>
      <c r="AV372" s="301"/>
      <c r="AW372" s="301"/>
      <c r="AX372" s="301"/>
      <c r="AY372" s="301"/>
      <c r="AZ372" s="301"/>
      <c r="BA372" s="301"/>
      <c r="BB372" s="301"/>
      <c r="BC372" s="301"/>
      <c r="BD372" s="301"/>
      <c r="BE372" s="301"/>
      <c r="BF372" s="301"/>
      <c r="BG372" s="301"/>
      <c r="BH372" s="301"/>
      <c r="BI372" s="301"/>
      <c r="BJ372" s="110"/>
      <c r="BK372" s="110"/>
      <c r="BL372" s="110"/>
      <c r="BM372" s="110"/>
      <c r="BN372" s="110"/>
      <c r="BO372" s="110"/>
      <c r="BP372" s="110"/>
      <c r="BQ372" s="110"/>
      <c r="BR372" s="110"/>
      <c r="BS372" s="110"/>
      <c r="BT372" s="110"/>
      <c r="BU372" s="110"/>
      <c r="BV372" s="110"/>
      <c r="BW372" s="110"/>
      <c r="BX372" s="110"/>
      <c r="BY372" s="110"/>
      <c r="BZ372" s="110"/>
      <c r="CA372" s="110"/>
      <c r="CB372" s="110"/>
      <c r="CC372" s="110"/>
      <c r="CD372" s="110"/>
      <c r="CE372" s="110"/>
      <c r="CF372" s="110"/>
      <c r="CG372" s="110"/>
      <c r="CH372" s="110"/>
      <c r="CI372" s="110"/>
      <c r="CJ372" s="110"/>
      <c r="CK372" s="110"/>
      <c r="CL372" s="110"/>
      <c r="CM372" s="110"/>
      <c r="CN372" s="110"/>
      <c r="CO372" s="110"/>
      <c r="CP372" s="110"/>
      <c r="CQ372" s="110"/>
      <c r="CR372" s="110"/>
      <c r="CS372" s="110"/>
      <c r="CT372" s="110"/>
      <c r="CU372" s="110"/>
      <c r="CV372" s="110"/>
      <c r="CW372" s="110"/>
      <c r="CX372" s="110"/>
      <c r="CY372" s="110"/>
      <c r="CZ372" s="110"/>
      <c r="DA372" s="110"/>
      <c r="DB372" s="110"/>
      <c r="DC372" s="110"/>
      <c r="DD372" s="110"/>
      <c r="DE372" s="110"/>
      <c r="DF372" s="110"/>
      <c r="DG372" s="110"/>
      <c r="DH372" s="110"/>
      <c r="DI372" s="110"/>
      <c r="DJ372" s="110"/>
      <c r="DK372" s="110"/>
      <c r="DL372" s="110"/>
      <c r="DM372" s="110"/>
      <c r="DN372" s="110"/>
      <c r="DO372" s="110"/>
      <c r="DP372" s="110"/>
      <c r="DQ372" s="110"/>
      <c r="DR372" s="110"/>
      <c r="DS372" s="110"/>
      <c r="DT372" s="110"/>
      <c r="DU372" s="110"/>
      <c r="DV372" s="110"/>
      <c r="DW372" s="110"/>
      <c r="DX372" s="110"/>
      <c r="DY372" s="110"/>
      <c r="DZ372" s="110"/>
    </row>
    <row r="373" spans="17:130" s="146" customFormat="1">
      <c r="Q373" s="333"/>
      <c r="R373" s="325"/>
      <c r="S373" s="325"/>
      <c r="T373" s="325"/>
      <c r="U373" s="325"/>
      <c r="V373" s="325"/>
      <c r="W373" s="325"/>
      <c r="X373" s="325"/>
      <c r="Y373" s="325"/>
      <c r="Z373" s="325"/>
      <c r="AA373" s="325"/>
      <c r="AB373" s="325"/>
      <c r="AC373" s="325"/>
      <c r="AD373" s="325"/>
      <c r="AE373" s="325"/>
      <c r="AF373" s="309"/>
      <c r="AG373" s="309"/>
      <c r="AH373" s="301"/>
      <c r="AI373" s="301"/>
      <c r="AJ373" s="301"/>
      <c r="AK373" s="301"/>
      <c r="AL373" s="301"/>
      <c r="AM373" s="301"/>
      <c r="AN373" s="301"/>
      <c r="AO373" s="301"/>
      <c r="AP373" s="301"/>
      <c r="AQ373" s="301"/>
      <c r="AR373" s="301"/>
      <c r="AS373" s="301"/>
      <c r="AT373" s="301"/>
      <c r="AU373" s="301"/>
      <c r="AV373" s="301"/>
      <c r="AW373" s="301"/>
      <c r="AX373" s="301"/>
      <c r="AY373" s="301"/>
      <c r="AZ373" s="301"/>
      <c r="BA373" s="301"/>
      <c r="BB373" s="301"/>
      <c r="BC373" s="301"/>
      <c r="BD373" s="301"/>
      <c r="BE373" s="301"/>
      <c r="BF373" s="301"/>
      <c r="BG373" s="301"/>
      <c r="BH373" s="301"/>
      <c r="BI373" s="301"/>
      <c r="BJ373" s="110"/>
      <c r="BK373" s="110"/>
      <c r="BL373" s="110"/>
      <c r="BM373" s="110"/>
      <c r="BN373" s="110"/>
      <c r="BO373" s="110"/>
      <c r="BP373" s="110"/>
      <c r="BQ373" s="110"/>
      <c r="BR373" s="110"/>
      <c r="BS373" s="110"/>
      <c r="BT373" s="110"/>
      <c r="BU373" s="110"/>
      <c r="BV373" s="110"/>
      <c r="BW373" s="110"/>
      <c r="BX373" s="110"/>
      <c r="BY373" s="110"/>
      <c r="BZ373" s="110"/>
      <c r="CA373" s="110"/>
      <c r="CB373" s="110"/>
      <c r="CC373" s="110"/>
      <c r="CD373" s="110"/>
      <c r="CE373" s="110"/>
      <c r="CF373" s="110"/>
      <c r="CG373" s="110"/>
      <c r="CH373" s="110"/>
      <c r="CI373" s="110"/>
      <c r="CJ373" s="110"/>
      <c r="CK373" s="110"/>
      <c r="CL373" s="110"/>
      <c r="CM373" s="110"/>
      <c r="CN373" s="110"/>
      <c r="CO373" s="110"/>
      <c r="CP373" s="110"/>
      <c r="CQ373" s="110"/>
      <c r="CR373" s="110"/>
      <c r="CS373" s="110"/>
      <c r="CT373" s="110"/>
      <c r="CU373" s="110"/>
      <c r="CV373" s="110"/>
      <c r="CW373" s="110"/>
      <c r="CX373" s="110"/>
      <c r="CY373" s="110"/>
      <c r="CZ373" s="110"/>
      <c r="DA373" s="110"/>
      <c r="DB373" s="110"/>
      <c r="DC373" s="110"/>
      <c r="DD373" s="110"/>
      <c r="DE373" s="110"/>
      <c r="DF373" s="110"/>
      <c r="DG373" s="110"/>
      <c r="DH373" s="110"/>
      <c r="DI373" s="110"/>
      <c r="DJ373" s="110"/>
      <c r="DK373" s="110"/>
      <c r="DL373" s="110"/>
      <c r="DM373" s="110"/>
      <c r="DN373" s="110"/>
      <c r="DO373" s="110"/>
      <c r="DP373" s="110"/>
      <c r="DQ373" s="110"/>
      <c r="DR373" s="110"/>
      <c r="DS373" s="110"/>
      <c r="DT373" s="110"/>
      <c r="DU373" s="110"/>
      <c r="DV373" s="110"/>
      <c r="DW373" s="110"/>
      <c r="DX373" s="110"/>
      <c r="DY373" s="110"/>
      <c r="DZ373" s="110"/>
    </row>
    <row r="374" spans="17:130" s="146" customFormat="1">
      <c r="Q374" s="333"/>
      <c r="R374" s="325"/>
      <c r="S374" s="325"/>
      <c r="T374" s="325"/>
      <c r="U374" s="325"/>
      <c r="V374" s="325"/>
      <c r="W374" s="325"/>
      <c r="X374" s="325"/>
      <c r="Y374" s="325"/>
      <c r="Z374" s="325"/>
      <c r="AA374" s="325"/>
      <c r="AB374" s="325"/>
      <c r="AC374" s="325"/>
      <c r="AD374" s="325"/>
      <c r="AE374" s="325"/>
      <c r="AF374" s="309"/>
      <c r="AG374" s="309"/>
      <c r="AH374" s="301"/>
      <c r="AI374" s="301"/>
      <c r="AJ374" s="301"/>
      <c r="AK374" s="301"/>
      <c r="AL374" s="301"/>
      <c r="AM374" s="301"/>
      <c r="AN374" s="301"/>
      <c r="AO374" s="301"/>
      <c r="AP374" s="301"/>
      <c r="AQ374" s="301"/>
      <c r="AR374" s="301"/>
      <c r="AS374" s="301"/>
      <c r="AT374" s="301"/>
      <c r="AU374" s="301"/>
      <c r="AV374" s="301"/>
      <c r="AW374" s="301"/>
      <c r="AX374" s="301"/>
      <c r="AY374" s="301"/>
      <c r="AZ374" s="301"/>
      <c r="BA374" s="301"/>
      <c r="BB374" s="301"/>
      <c r="BC374" s="301"/>
      <c r="BD374" s="301"/>
      <c r="BE374" s="301"/>
      <c r="BF374" s="301"/>
      <c r="BG374" s="301"/>
      <c r="BH374" s="301"/>
      <c r="BI374" s="301"/>
      <c r="BJ374" s="110"/>
      <c r="BK374" s="110"/>
      <c r="BL374" s="110"/>
      <c r="BM374" s="110"/>
      <c r="BN374" s="110"/>
      <c r="BO374" s="110"/>
      <c r="BP374" s="110"/>
      <c r="BQ374" s="110"/>
      <c r="BR374" s="110"/>
      <c r="BS374" s="110"/>
      <c r="BT374" s="110"/>
      <c r="BU374" s="110"/>
      <c r="BV374" s="110"/>
      <c r="BW374" s="110"/>
      <c r="BX374" s="110"/>
      <c r="BY374" s="110"/>
      <c r="BZ374" s="110"/>
      <c r="CA374" s="110"/>
      <c r="CB374" s="110"/>
      <c r="CC374" s="110"/>
      <c r="CD374" s="110"/>
      <c r="CE374" s="110"/>
      <c r="CF374" s="110"/>
      <c r="CG374" s="110"/>
      <c r="CH374" s="110"/>
      <c r="CI374" s="110"/>
      <c r="CJ374" s="110"/>
      <c r="CK374" s="110"/>
      <c r="CL374" s="110"/>
      <c r="CM374" s="110"/>
      <c r="CN374" s="110"/>
      <c r="CO374" s="110"/>
      <c r="CP374" s="110"/>
      <c r="CQ374" s="110"/>
      <c r="CR374" s="110"/>
      <c r="CS374" s="110"/>
      <c r="CT374" s="110"/>
      <c r="CU374" s="110"/>
      <c r="CV374" s="110"/>
      <c r="CW374" s="110"/>
      <c r="CX374" s="110"/>
      <c r="CY374" s="110"/>
      <c r="CZ374" s="110"/>
      <c r="DA374" s="110"/>
      <c r="DB374" s="110"/>
      <c r="DC374" s="110"/>
      <c r="DD374" s="110"/>
      <c r="DE374" s="110"/>
      <c r="DF374" s="110"/>
      <c r="DG374" s="110"/>
      <c r="DH374" s="110"/>
      <c r="DI374" s="110"/>
      <c r="DJ374" s="110"/>
      <c r="DK374" s="110"/>
      <c r="DL374" s="110"/>
      <c r="DM374" s="110"/>
      <c r="DN374" s="110"/>
      <c r="DO374" s="110"/>
      <c r="DP374" s="110"/>
      <c r="DQ374" s="110"/>
      <c r="DR374" s="110"/>
      <c r="DS374" s="110"/>
      <c r="DT374" s="110"/>
      <c r="DU374" s="110"/>
      <c r="DV374" s="110"/>
      <c r="DW374" s="110"/>
      <c r="DX374" s="110"/>
      <c r="DY374" s="110"/>
      <c r="DZ374" s="110"/>
    </row>
    <row r="375" spans="17:130" s="146" customFormat="1">
      <c r="Q375" s="333"/>
      <c r="R375" s="325"/>
      <c r="S375" s="325"/>
      <c r="T375" s="325"/>
      <c r="U375" s="325"/>
      <c r="V375" s="325"/>
      <c r="W375" s="325"/>
      <c r="X375" s="325"/>
      <c r="Y375" s="325"/>
      <c r="Z375" s="325"/>
      <c r="AA375" s="325"/>
      <c r="AB375" s="325"/>
      <c r="AC375" s="325"/>
      <c r="AD375" s="325"/>
      <c r="AE375" s="325"/>
      <c r="AF375" s="309"/>
      <c r="AG375" s="309"/>
      <c r="AH375" s="301"/>
      <c r="AI375" s="301"/>
      <c r="AJ375" s="301"/>
      <c r="AK375" s="301"/>
      <c r="AL375" s="301"/>
      <c r="AM375" s="301"/>
      <c r="AN375" s="301"/>
      <c r="AO375" s="301"/>
      <c r="AP375" s="301"/>
      <c r="AQ375" s="301"/>
      <c r="AR375" s="301"/>
      <c r="AS375" s="301"/>
      <c r="AT375" s="301"/>
      <c r="AU375" s="301"/>
      <c r="AV375" s="301"/>
      <c r="AW375" s="301"/>
      <c r="AX375" s="301"/>
      <c r="AY375" s="301"/>
      <c r="AZ375" s="301"/>
      <c r="BA375" s="301"/>
      <c r="BB375" s="301"/>
      <c r="BC375" s="301"/>
      <c r="BD375" s="301"/>
      <c r="BE375" s="301"/>
      <c r="BF375" s="301"/>
      <c r="BG375" s="301"/>
      <c r="BH375" s="301"/>
      <c r="BI375" s="301"/>
      <c r="BJ375" s="110"/>
      <c r="BK375" s="110"/>
      <c r="BL375" s="110"/>
      <c r="BM375" s="110"/>
      <c r="BN375" s="110"/>
      <c r="BO375" s="110"/>
      <c r="BP375" s="110"/>
      <c r="BQ375" s="110"/>
      <c r="BR375" s="110"/>
      <c r="BS375" s="110"/>
      <c r="BT375" s="110"/>
      <c r="BU375" s="110"/>
      <c r="BV375" s="110"/>
      <c r="BW375" s="110"/>
      <c r="BX375" s="110"/>
      <c r="BY375" s="110"/>
      <c r="BZ375" s="110"/>
      <c r="CA375" s="110"/>
      <c r="CB375" s="110"/>
      <c r="CC375" s="110"/>
      <c r="CD375" s="110"/>
      <c r="CE375" s="110"/>
      <c r="CF375" s="110"/>
      <c r="CG375" s="110"/>
      <c r="CH375" s="110"/>
      <c r="CI375" s="110"/>
      <c r="CJ375" s="110"/>
      <c r="CK375" s="110"/>
      <c r="CL375" s="110"/>
      <c r="CM375" s="110"/>
      <c r="CN375" s="110"/>
      <c r="CO375" s="110"/>
      <c r="CP375" s="110"/>
      <c r="CQ375" s="110"/>
      <c r="CR375" s="110"/>
      <c r="CS375" s="110"/>
      <c r="CT375" s="110"/>
      <c r="CU375" s="110"/>
      <c r="CV375" s="110"/>
      <c r="CW375" s="110"/>
      <c r="CX375" s="110"/>
      <c r="CY375" s="110"/>
      <c r="CZ375" s="110"/>
      <c r="DA375" s="110"/>
      <c r="DB375" s="110"/>
      <c r="DC375" s="110"/>
      <c r="DD375" s="110"/>
      <c r="DE375" s="110"/>
      <c r="DF375" s="110"/>
      <c r="DG375" s="110"/>
      <c r="DH375" s="110"/>
      <c r="DI375" s="110"/>
      <c r="DJ375" s="110"/>
      <c r="DK375" s="110"/>
      <c r="DL375" s="110"/>
      <c r="DM375" s="110"/>
      <c r="DN375" s="110"/>
      <c r="DO375" s="110"/>
      <c r="DP375" s="110"/>
      <c r="DQ375" s="110"/>
      <c r="DR375" s="110"/>
      <c r="DS375" s="110"/>
      <c r="DT375" s="110"/>
      <c r="DU375" s="110"/>
      <c r="DV375" s="110"/>
      <c r="DW375" s="110"/>
      <c r="DX375" s="110"/>
      <c r="DY375" s="110"/>
      <c r="DZ375" s="110"/>
    </row>
    <row r="376" spans="17:130" s="146" customFormat="1">
      <c r="Q376" s="333"/>
      <c r="R376" s="325"/>
      <c r="S376" s="325"/>
      <c r="T376" s="325"/>
      <c r="U376" s="325"/>
      <c r="V376" s="325"/>
      <c r="W376" s="325"/>
      <c r="X376" s="325"/>
      <c r="Y376" s="325"/>
      <c r="Z376" s="325"/>
      <c r="AA376" s="325"/>
      <c r="AB376" s="325"/>
      <c r="AC376" s="325"/>
      <c r="AD376" s="325"/>
      <c r="AE376" s="325"/>
      <c r="AF376" s="309"/>
      <c r="AG376" s="309"/>
      <c r="AH376" s="301"/>
      <c r="AI376" s="301"/>
      <c r="AJ376" s="301"/>
      <c r="AK376" s="301"/>
      <c r="AL376" s="301"/>
      <c r="AM376" s="301"/>
      <c r="AN376" s="301"/>
      <c r="AO376" s="301"/>
      <c r="AP376" s="301"/>
      <c r="AQ376" s="301"/>
      <c r="AR376" s="301"/>
      <c r="AS376" s="301"/>
      <c r="AT376" s="301"/>
      <c r="AU376" s="301"/>
      <c r="AV376" s="301"/>
      <c r="AW376" s="301"/>
      <c r="AX376" s="301"/>
      <c r="AY376" s="301"/>
      <c r="AZ376" s="301"/>
      <c r="BA376" s="301"/>
      <c r="BB376" s="301"/>
      <c r="BC376" s="301"/>
      <c r="BD376" s="301"/>
      <c r="BE376" s="301"/>
      <c r="BF376" s="301"/>
      <c r="BG376" s="301"/>
      <c r="BH376" s="301"/>
      <c r="BI376" s="301"/>
      <c r="BJ376" s="110"/>
      <c r="BK376" s="110"/>
      <c r="BL376" s="110"/>
      <c r="BM376" s="110"/>
      <c r="BN376" s="110"/>
      <c r="BO376" s="110"/>
      <c r="BP376" s="110"/>
      <c r="BQ376" s="110"/>
      <c r="BR376" s="110"/>
      <c r="BS376" s="110"/>
      <c r="BT376" s="110"/>
      <c r="BU376" s="110"/>
      <c r="BV376" s="110"/>
      <c r="BW376" s="110"/>
      <c r="BX376" s="110"/>
      <c r="BY376" s="110"/>
      <c r="BZ376" s="110"/>
      <c r="CA376" s="110"/>
      <c r="CB376" s="110"/>
      <c r="CC376" s="110"/>
      <c r="CD376" s="110"/>
      <c r="CE376" s="110"/>
      <c r="CF376" s="110"/>
      <c r="CG376" s="110"/>
      <c r="CH376" s="110"/>
      <c r="CI376" s="110"/>
      <c r="CJ376" s="110"/>
      <c r="CK376" s="110"/>
      <c r="CL376" s="110"/>
      <c r="CM376" s="110"/>
      <c r="CN376" s="110"/>
      <c r="CO376" s="110"/>
      <c r="CP376" s="110"/>
      <c r="CQ376" s="110"/>
      <c r="CR376" s="110"/>
      <c r="CS376" s="110"/>
      <c r="CT376" s="110"/>
      <c r="CU376" s="110"/>
      <c r="CV376" s="110"/>
      <c r="CW376" s="110"/>
      <c r="CX376" s="110"/>
      <c r="CY376" s="110"/>
      <c r="CZ376" s="110"/>
      <c r="DA376" s="110"/>
      <c r="DB376" s="110"/>
      <c r="DC376" s="110"/>
      <c r="DD376" s="110"/>
      <c r="DE376" s="110"/>
      <c r="DF376" s="110"/>
      <c r="DG376" s="110"/>
      <c r="DH376" s="110"/>
      <c r="DI376" s="110"/>
      <c r="DJ376" s="110"/>
      <c r="DK376" s="110"/>
      <c r="DL376" s="110"/>
      <c r="DM376" s="110"/>
      <c r="DN376" s="110"/>
      <c r="DO376" s="110"/>
      <c r="DP376" s="110"/>
      <c r="DQ376" s="110"/>
      <c r="DR376" s="110"/>
      <c r="DS376" s="110"/>
      <c r="DT376" s="110"/>
      <c r="DU376" s="110"/>
      <c r="DV376" s="110"/>
      <c r="DW376" s="110"/>
      <c r="DX376" s="110"/>
      <c r="DY376" s="110"/>
      <c r="DZ376" s="110"/>
    </row>
    <row r="377" spans="17:130" s="146" customFormat="1">
      <c r="Q377" s="333"/>
      <c r="R377" s="325"/>
      <c r="S377" s="325"/>
      <c r="T377" s="325"/>
      <c r="U377" s="325"/>
      <c r="V377" s="325"/>
      <c r="W377" s="325"/>
      <c r="X377" s="325"/>
      <c r="Y377" s="325"/>
      <c r="Z377" s="325"/>
      <c r="AA377" s="325"/>
      <c r="AB377" s="325"/>
      <c r="AC377" s="325"/>
      <c r="AD377" s="325"/>
      <c r="AE377" s="325"/>
      <c r="AF377" s="309"/>
      <c r="AG377" s="309"/>
      <c r="AH377" s="301"/>
      <c r="AI377" s="301"/>
      <c r="AJ377" s="301"/>
      <c r="AK377" s="301"/>
      <c r="AL377" s="301"/>
      <c r="AM377" s="301"/>
      <c r="AN377" s="301"/>
      <c r="AO377" s="301"/>
      <c r="AP377" s="301"/>
      <c r="AQ377" s="301"/>
      <c r="AR377" s="301"/>
      <c r="AS377" s="301"/>
      <c r="AT377" s="301"/>
      <c r="AU377" s="301"/>
      <c r="AV377" s="301"/>
      <c r="AW377" s="301"/>
      <c r="AX377" s="301"/>
      <c r="AY377" s="301"/>
      <c r="AZ377" s="301"/>
      <c r="BA377" s="301"/>
      <c r="BB377" s="301"/>
      <c r="BC377" s="301"/>
      <c r="BD377" s="301"/>
      <c r="BE377" s="301"/>
      <c r="BF377" s="301"/>
      <c r="BG377" s="301"/>
      <c r="BH377" s="301"/>
      <c r="BI377" s="301"/>
      <c r="BJ377" s="110"/>
      <c r="BK377" s="110"/>
      <c r="BL377" s="110"/>
      <c r="BM377" s="110"/>
      <c r="BN377" s="110"/>
      <c r="BO377" s="110"/>
      <c r="BP377" s="110"/>
      <c r="BQ377" s="110"/>
      <c r="BR377" s="110"/>
      <c r="BS377" s="110"/>
      <c r="BT377" s="110"/>
      <c r="BU377" s="110"/>
      <c r="BV377" s="110"/>
      <c r="BW377" s="110"/>
      <c r="BX377" s="110"/>
      <c r="BY377" s="110"/>
      <c r="BZ377" s="110"/>
      <c r="CA377" s="110"/>
      <c r="CB377" s="110"/>
      <c r="CC377" s="110"/>
      <c r="CD377" s="110"/>
      <c r="CE377" s="110"/>
      <c r="CF377" s="110"/>
      <c r="CG377" s="110"/>
      <c r="CH377" s="110"/>
      <c r="CI377" s="110"/>
      <c r="CJ377" s="110"/>
      <c r="CK377" s="110"/>
      <c r="CL377" s="110"/>
      <c r="CM377" s="110"/>
      <c r="CN377" s="110"/>
      <c r="CO377" s="110"/>
      <c r="CP377" s="110"/>
      <c r="CQ377" s="110"/>
      <c r="CR377" s="110"/>
      <c r="CS377" s="110"/>
      <c r="CT377" s="110"/>
      <c r="CU377" s="110"/>
      <c r="CV377" s="110"/>
      <c r="CW377" s="110"/>
      <c r="CX377" s="110"/>
      <c r="CY377" s="110"/>
      <c r="CZ377" s="110"/>
      <c r="DA377" s="110"/>
      <c r="DB377" s="110"/>
      <c r="DC377" s="110"/>
      <c r="DD377" s="110"/>
      <c r="DE377" s="110"/>
      <c r="DF377" s="110"/>
      <c r="DG377" s="110"/>
      <c r="DH377" s="110"/>
      <c r="DI377" s="110"/>
      <c r="DJ377" s="110"/>
      <c r="DK377" s="110"/>
      <c r="DL377" s="110"/>
      <c r="DM377" s="110"/>
      <c r="DN377" s="110"/>
      <c r="DO377" s="110"/>
      <c r="DP377" s="110"/>
      <c r="DQ377" s="110"/>
      <c r="DR377" s="110"/>
      <c r="DS377" s="110"/>
      <c r="DT377" s="110"/>
      <c r="DU377" s="110"/>
      <c r="DV377" s="110"/>
      <c r="DW377" s="110"/>
      <c r="DX377" s="110"/>
      <c r="DY377" s="110"/>
      <c r="DZ377" s="110"/>
    </row>
    <row r="378" spans="17:130" s="146" customFormat="1">
      <c r="Q378" s="333"/>
      <c r="R378" s="325"/>
      <c r="S378" s="325"/>
      <c r="T378" s="325"/>
      <c r="U378" s="325"/>
      <c r="V378" s="325"/>
      <c r="W378" s="325"/>
      <c r="X378" s="325"/>
      <c r="Y378" s="325"/>
      <c r="Z378" s="325"/>
      <c r="AA378" s="325"/>
      <c r="AB378" s="325"/>
      <c r="AC378" s="325"/>
      <c r="AD378" s="325"/>
      <c r="AE378" s="325"/>
      <c r="AF378" s="309"/>
      <c r="AG378" s="309"/>
      <c r="AH378" s="301"/>
      <c r="AI378" s="301"/>
      <c r="AJ378" s="301"/>
      <c r="AK378" s="301"/>
      <c r="AL378" s="301"/>
      <c r="AM378" s="301"/>
      <c r="AN378" s="301"/>
      <c r="AO378" s="301"/>
      <c r="AP378" s="301"/>
      <c r="AQ378" s="301"/>
      <c r="AR378" s="301"/>
      <c r="AS378" s="301"/>
      <c r="AT378" s="301"/>
      <c r="AU378" s="301"/>
      <c r="AV378" s="301"/>
      <c r="AW378" s="301"/>
      <c r="AX378" s="301"/>
      <c r="AY378" s="301"/>
      <c r="AZ378" s="301"/>
      <c r="BA378" s="301"/>
      <c r="BB378" s="301"/>
      <c r="BC378" s="301"/>
      <c r="BD378" s="301"/>
      <c r="BE378" s="301"/>
      <c r="BF378" s="301"/>
      <c r="BG378" s="301"/>
      <c r="BH378" s="301"/>
      <c r="BI378" s="301"/>
      <c r="BJ378" s="110"/>
      <c r="BK378" s="110"/>
      <c r="BL378" s="110"/>
      <c r="BM378" s="110"/>
      <c r="BN378" s="110"/>
      <c r="BO378" s="110"/>
      <c r="BP378" s="110"/>
      <c r="BQ378" s="110"/>
      <c r="BR378" s="110"/>
      <c r="BS378" s="110"/>
      <c r="BT378" s="110"/>
      <c r="BU378" s="110"/>
      <c r="BV378" s="110"/>
      <c r="BW378" s="110"/>
      <c r="BX378" s="110"/>
      <c r="BY378" s="110"/>
      <c r="BZ378" s="110"/>
      <c r="CA378" s="110"/>
      <c r="CB378" s="110"/>
      <c r="CC378" s="110"/>
      <c r="CD378" s="110"/>
      <c r="CE378" s="110"/>
      <c r="CF378" s="110"/>
      <c r="CG378" s="110"/>
      <c r="CH378" s="110"/>
      <c r="CI378" s="110"/>
      <c r="CJ378" s="110"/>
      <c r="CK378" s="110"/>
      <c r="CL378" s="110"/>
      <c r="CM378" s="110"/>
      <c r="CN378" s="110"/>
      <c r="CO378" s="110"/>
      <c r="CP378" s="110"/>
      <c r="CQ378" s="110"/>
      <c r="CR378" s="110"/>
      <c r="CS378" s="110"/>
      <c r="CT378" s="110"/>
      <c r="CU378" s="110"/>
      <c r="CV378" s="110"/>
      <c r="CW378" s="110"/>
      <c r="CX378" s="110"/>
      <c r="CY378" s="110"/>
      <c r="CZ378" s="110"/>
      <c r="DA378" s="110"/>
      <c r="DB378" s="110"/>
      <c r="DC378" s="110"/>
      <c r="DD378" s="110"/>
      <c r="DE378" s="110"/>
      <c r="DF378" s="110"/>
      <c r="DG378" s="110"/>
      <c r="DH378" s="110"/>
      <c r="DI378" s="110"/>
      <c r="DJ378" s="110"/>
      <c r="DK378" s="110"/>
      <c r="DL378" s="110"/>
      <c r="DM378" s="110"/>
      <c r="DN378" s="110"/>
      <c r="DO378" s="110"/>
      <c r="DP378" s="110"/>
      <c r="DQ378" s="110"/>
      <c r="DR378" s="110"/>
      <c r="DS378" s="110"/>
      <c r="DT378" s="110"/>
      <c r="DU378" s="110"/>
      <c r="DV378" s="110"/>
      <c r="DW378" s="110"/>
      <c r="DX378" s="110"/>
      <c r="DY378" s="110"/>
      <c r="DZ378" s="110"/>
    </row>
    <row r="379" spans="17:130" s="146" customFormat="1">
      <c r="Q379" s="333"/>
      <c r="R379" s="325"/>
      <c r="S379" s="325"/>
      <c r="T379" s="325"/>
      <c r="U379" s="325"/>
      <c r="V379" s="325"/>
      <c r="W379" s="325"/>
      <c r="X379" s="325"/>
      <c r="Y379" s="325"/>
      <c r="Z379" s="325"/>
      <c r="AA379" s="325"/>
      <c r="AB379" s="325"/>
      <c r="AC379" s="325"/>
      <c r="AD379" s="325"/>
      <c r="AE379" s="325"/>
      <c r="AF379" s="309"/>
      <c r="AG379" s="309"/>
      <c r="AH379" s="301"/>
      <c r="AI379" s="301"/>
      <c r="AJ379" s="301"/>
      <c r="AK379" s="301"/>
      <c r="AL379" s="301"/>
      <c r="AM379" s="301"/>
      <c r="AN379" s="301"/>
      <c r="AO379" s="301"/>
      <c r="AP379" s="301"/>
      <c r="AQ379" s="301"/>
      <c r="AR379" s="301"/>
      <c r="AS379" s="301"/>
      <c r="AT379" s="301"/>
      <c r="AU379" s="301"/>
      <c r="AV379" s="301"/>
      <c r="AW379" s="301"/>
      <c r="AX379" s="301"/>
      <c r="AY379" s="301"/>
      <c r="AZ379" s="301"/>
      <c r="BA379" s="301"/>
      <c r="BB379" s="301"/>
      <c r="BC379" s="301"/>
      <c r="BD379" s="301"/>
      <c r="BE379" s="301"/>
      <c r="BF379" s="301"/>
      <c r="BG379" s="301"/>
      <c r="BH379" s="301"/>
      <c r="BI379" s="301"/>
      <c r="BJ379" s="110"/>
      <c r="BK379" s="110"/>
      <c r="BL379" s="110"/>
      <c r="BM379" s="110"/>
      <c r="BN379" s="110"/>
      <c r="BO379" s="110"/>
      <c r="BP379" s="110"/>
      <c r="BQ379" s="110"/>
      <c r="BR379" s="110"/>
      <c r="BS379" s="110"/>
      <c r="BT379" s="110"/>
      <c r="BU379" s="110"/>
      <c r="BV379" s="110"/>
      <c r="BW379" s="110"/>
      <c r="BX379" s="110"/>
      <c r="BY379" s="110"/>
      <c r="BZ379" s="110"/>
      <c r="CA379" s="110"/>
      <c r="CB379" s="110"/>
      <c r="CC379" s="110"/>
      <c r="CD379" s="110"/>
      <c r="CE379" s="110"/>
      <c r="CF379" s="110"/>
      <c r="CG379" s="110"/>
      <c r="CH379" s="110"/>
      <c r="CI379" s="110"/>
      <c r="CJ379" s="110"/>
      <c r="CK379" s="110"/>
      <c r="CL379" s="110"/>
      <c r="CM379" s="110"/>
      <c r="CN379" s="110"/>
      <c r="CO379" s="110"/>
      <c r="CP379" s="110"/>
      <c r="CQ379" s="110"/>
      <c r="CR379" s="110"/>
      <c r="CS379" s="110"/>
      <c r="CT379" s="110"/>
      <c r="CU379" s="110"/>
      <c r="CV379" s="110"/>
      <c r="CW379" s="110"/>
      <c r="CX379" s="110"/>
      <c r="CY379" s="110"/>
      <c r="CZ379" s="110"/>
      <c r="DA379" s="110"/>
      <c r="DB379" s="110"/>
      <c r="DC379" s="110"/>
      <c r="DD379" s="110"/>
      <c r="DE379" s="110"/>
      <c r="DF379" s="110"/>
      <c r="DG379" s="110"/>
      <c r="DH379" s="110"/>
      <c r="DI379" s="110"/>
      <c r="DJ379" s="110"/>
      <c r="DK379" s="110"/>
      <c r="DL379" s="110"/>
      <c r="DM379" s="110"/>
      <c r="DN379" s="110"/>
      <c r="DO379" s="110"/>
      <c r="DP379" s="110"/>
      <c r="DQ379" s="110"/>
      <c r="DR379" s="110"/>
      <c r="DS379" s="110"/>
      <c r="DT379" s="110"/>
      <c r="DU379" s="110"/>
      <c r="DV379" s="110"/>
      <c r="DW379" s="110"/>
      <c r="DX379" s="110"/>
      <c r="DY379" s="110"/>
      <c r="DZ379" s="110"/>
    </row>
    <row r="380" spans="17:130" s="146" customFormat="1">
      <c r="Q380" s="333"/>
      <c r="R380" s="325"/>
      <c r="S380" s="325"/>
      <c r="T380" s="325"/>
      <c r="U380" s="325"/>
      <c r="V380" s="325"/>
      <c r="W380" s="325"/>
      <c r="X380" s="325"/>
      <c r="Y380" s="325"/>
      <c r="Z380" s="325"/>
      <c r="AA380" s="325"/>
      <c r="AB380" s="325"/>
      <c r="AC380" s="325"/>
      <c r="AD380" s="325"/>
      <c r="AE380" s="325"/>
      <c r="AF380" s="309"/>
      <c r="AG380" s="309"/>
      <c r="AH380" s="301"/>
      <c r="AI380" s="301"/>
      <c r="AJ380" s="301"/>
      <c r="AK380" s="301"/>
      <c r="AL380" s="301"/>
      <c r="AM380" s="301"/>
      <c r="AN380" s="301"/>
      <c r="AO380" s="301"/>
      <c r="AP380" s="301"/>
      <c r="AQ380" s="301"/>
      <c r="AR380" s="301"/>
      <c r="AS380" s="301"/>
      <c r="AT380" s="301"/>
      <c r="AU380" s="301"/>
      <c r="AV380" s="301"/>
      <c r="AW380" s="301"/>
      <c r="AX380" s="301"/>
      <c r="AY380" s="301"/>
      <c r="AZ380" s="301"/>
      <c r="BA380" s="301"/>
      <c r="BB380" s="301"/>
      <c r="BC380" s="301"/>
      <c r="BD380" s="301"/>
      <c r="BE380" s="301"/>
      <c r="BF380" s="301"/>
      <c r="BG380" s="301"/>
      <c r="BH380" s="301"/>
      <c r="BI380" s="301"/>
      <c r="BJ380" s="110"/>
      <c r="BK380" s="110"/>
      <c r="BL380" s="110"/>
      <c r="BM380" s="110"/>
      <c r="BN380" s="110"/>
      <c r="BO380" s="110"/>
      <c r="BP380" s="110"/>
      <c r="BQ380" s="110"/>
      <c r="BR380" s="110"/>
      <c r="BS380" s="110"/>
      <c r="BT380" s="110"/>
      <c r="BU380" s="110"/>
      <c r="BV380" s="110"/>
      <c r="BW380" s="110"/>
      <c r="BX380" s="110"/>
      <c r="BY380" s="110"/>
      <c r="BZ380" s="110"/>
      <c r="CA380" s="110"/>
      <c r="CB380" s="110"/>
      <c r="CC380" s="110"/>
      <c r="CD380" s="110"/>
      <c r="CE380" s="110"/>
      <c r="CF380" s="110"/>
      <c r="CG380" s="110"/>
      <c r="CH380" s="110"/>
      <c r="CI380" s="110"/>
      <c r="CJ380" s="110"/>
      <c r="CK380" s="110"/>
      <c r="CL380" s="110"/>
      <c r="CM380" s="110"/>
      <c r="CN380" s="110"/>
      <c r="CO380" s="110"/>
      <c r="CP380" s="110"/>
      <c r="CQ380" s="110"/>
      <c r="CR380" s="110"/>
      <c r="CS380" s="110"/>
      <c r="CT380" s="110"/>
      <c r="CU380" s="110"/>
      <c r="CV380" s="110"/>
      <c r="CW380" s="110"/>
      <c r="CX380" s="110"/>
      <c r="CY380" s="110"/>
      <c r="CZ380" s="110"/>
      <c r="DA380" s="110"/>
      <c r="DB380" s="110"/>
      <c r="DC380" s="110"/>
      <c r="DD380" s="110"/>
      <c r="DE380" s="110"/>
      <c r="DF380" s="110"/>
      <c r="DG380" s="110"/>
      <c r="DH380" s="110"/>
      <c r="DI380" s="110"/>
      <c r="DJ380" s="110"/>
      <c r="DK380" s="110"/>
      <c r="DL380" s="110"/>
      <c r="DM380" s="110"/>
      <c r="DN380" s="110"/>
      <c r="DO380" s="110"/>
      <c r="DP380" s="110"/>
      <c r="DQ380" s="110"/>
      <c r="DR380" s="110"/>
      <c r="DS380" s="110"/>
      <c r="DT380" s="110"/>
      <c r="DU380" s="110"/>
      <c r="DV380" s="110"/>
      <c r="DW380" s="110"/>
      <c r="DX380" s="110"/>
      <c r="DY380" s="110"/>
      <c r="DZ380" s="110"/>
    </row>
    <row r="381" spans="17:130" s="146" customFormat="1">
      <c r="Q381" s="333"/>
      <c r="R381" s="325"/>
      <c r="S381" s="325"/>
      <c r="T381" s="325"/>
      <c r="U381" s="325"/>
      <c r="V381" s="325"/>
      <c r="W381" s="325"/>
      <c r="X381" s="325"/>
      <c r="Y381" s="325"/>
      <c r="Z381" s="325"/>
      <c r="AA381" s="325"/>
      <c r="AB381" s="325"/>
      <c r="AC381" s="325"/>
      <c r="AD381" s="325"/>
      <c r="AE381" s="325"/>
      <c r="AF381" s="309"/>
      <c r="AG381" s="309"/>
      <c r="AH381" s="301"/>
      <c r="AI381" s="301"/>
      <c r="AJ381" s="301"/>
      <c r="AK381" s="301"/>
      <c r="AL381" s="301"/>
      <c r="AM381" s="301"/>
      <c r="AN381" s="301"/>
      <c r="AO381" s="301"/>
      <c r="AP381" s="301"/>
      <c r="AQ381" s="301"/>
      <c r="AR381" s="301"/>
      <c r="AS381" s="301"/>
      <c r="AT381" s="301"/>
      <c r="AU381" s="301"/>
      <c r="AV381" s="301"/>
      <c r="AW381" s="301"/>
      <c r="AX381" s="301"/>
      <c r="AY381" s="301"/>
      <c r="AZ381" s="301"/>
      <c r="BA381" s="301"/>
      <c r="BB381" s="301"/>
      <c r="BC381" s="301"/>
      <c r="BD381" s="301"/>
      <c r="BE381" s="301"/>
      <c r="BF381" s="301"/>
      <c r="BG381" s="301"/>
      <c r="BH381" s="301"/>
      <c r="BI381" s="301"/>
      <c r="BJ381" s="110"/>
      <c r="BK381" s="110"/>
      <c r="BL381" s="110"/>
      <c r="BM381" s="110"/>
      <c r="BN381" s="110"/>
      <c r="BO381" s="110"/>
      <c r="BP381" s="110"/>
      <c r="BQ381" s="110"/>
      <c r="BR381" s="110"/>
      <c r="BS381" s="110"/>
      <c r="BT381" s="110"/>
      <c r="BU381" s="110"/>
      <c r="BV381" s="110"/>
      <c r="BW381" s="110"/>
      <c r="BX381" s="110"/>
      <c r="BY381" s="110"/>
      <c r="BZ381" s="110"/>
      <c r="CA381" s="110"/>
      <c r="CB381" s="110"/>
      <c r="CC381" s="110"/>
      <c r="CD381" s="110"/>
      <c r="CE381" s="110"/>
      <c r="CF381" s="110"/>
      <c r="CG381" s="110"/>
      <c r="CH381" s="110"/>
      <c r="CI381" s="110"/>
      <c r="CJ381" s="110"/>
      <c r="CK381" s="110"/>
      <c r="CL381" s="110"/>
      <c r="CM381" s="110"/>
      <c r="CN381" s="110"/>
      <c r="CO381" s="110"/>
      <c r="CP381" s="110"/>
      <c r="CQ381" s="110"/>
      <c r="CR381" s="110"/>
      <c r="CS381" s="110"/>
      <c r="CT381" s="110"/>
      <c r="CU381" s="110"/>
      <c r="CV381" s="110"/>
      <c r="CW381" s="110"/>
      <c r="CX381" s="110"/>
      <c r="CY381" s="110"/>
      <c r="CZ381" s="110"/>
      <c r="DA381" s="110"/>
      <c r="DB381" s="110"/>
      <c r="DC381" s="110"/>
      <c r="DD381" s="110"/>
      <c r="DE381" s="110"/>
      <c r="DF381" s="110"/>
      <c r="DG381" s="110"/>
      <c r="DH381" s="110"/>
      <c r="DI381" s="110"/>
      <c r="DJ381" s="110"/>
      <c r="DK381" s="110"/>
      <c r="DL381" s="110"/>
      <c r="DM381" s="110"/>
      <c r="DN381" s="110"/>
      <c r="DO381" s="110"/>
      <c r="DP381" s="110"/>
      <c r="DQ381" s="110"/>
      <c r="DR381" s="110"/>
      <c r="DS381" s="110"/>
      <c r="DT381" s="110"/>
      <c r="DU381" s="110"/>
      <c r="DV381" s="110"/>
      <c r="DW381" s="110"/>
      <c r="DX381" s="110"/>
      <c r="DY381" s="110"/>
      <c r="DZ381" s="110"/>
    </row>
    <row r="382" spans="17:130" s="146" customFormat="1">
      <c r="Q382" s="333"/>
      <c r="R382" s="325"/>
      <c r="S382" s="325"/>
      <c r="T382" s="325"/>
      <c r="U382" s="325"/>
      <c r="V382" s="325"/>
      <c r="W382" s="325"/>
      <c r="X382" s="325"/>
      <c r="Y382" s="325"/>
      <c r="Z382" s="325"/>
      <c r="AA382" s="325"/>
      <c r="AB382" s="325"/>
      <c r="AC382" s="325"/>
      <c r="AD382" s="325"/>
      <c r="AE382" s="325"/>
      <c r="AF382" s="309"/>
      <c r="AG382" s="309"/>
      <c r="AH382" s="301"/>
      <c r="AI382" s="301"/>
      <c r="AJ382" s="301"/>
      <c r="AK382" s="301"/>
      <c r="AL382" s="301"/>
      <c r="AM382" s="301"/>
      <c r="AN382" s="301"/>
      <c r="AO382" s="301"/>
      <c r="AP382" s="301"/>
      <c r="AQ382" s="301"/>
      <c r="AR382" s="301"/>
      <c r="AS382" s="301"/>
      <c r="AT382" s="301"/>
      <c r="AU382" s="301"/>
      <c r="AV382" s="301"/>
      <c r="AW382" s="301"/>
      <c r="AX382" s="301"/>
      <c r="AY382" s="301"/>
      <c r="AZ382" s="301"/>
      <c r="BA382" s="301"/>
      <c r="BB382" s="301"/>
      <c r="BC382" s="301"/>
      <c r="BD382" s="301"/>
      <c r="BE382" s="301"/>
      <c r="BF382" s="301"/>
      <c r="BG382" s="301"/>
      <c r="BH382" s="301"/>
      <c r="BI382" s="301"/>
      <c r="BJ382" s="110"/>
      <c r="BK382" s="110"/>
      <c r="BL382" s="110"/>
      <c r="BM382" s="110"/>
      <c r="BN382" s="110"/>
      <c r="BO382" s="110"/>
      <c r="BP382" s="110"/>
      <c r="BQ382" s="110"/>
      <c r="BR382" s="110"/>
      <c r="BS382" s="110"/>
      <c r="BT382" s="110"/>
      <c r="BU382" s="110"/>
      <c r="BV382" s="110"/>
      <c r="BW382" s="110"/>
      <c r="BX382" s="110"/>
      <c r="BY382" s="110"/>
      <c r="BZ382" s="110"/>
      <c r="CA382" s="110"/>
      <c r="CB382" s="110"/>
      <c r="CC382" s="110"/>
      <c r="CD382" s="110"/>
      <c r="CE382" s="110"/>
      <c r="CF382" s="110"/>
      <c r="CG382" s="110"/>
      <c r="CH382" s="110"/>
      <c r="CI382" s="110"/>
      <c r="CJ382" s="110"/>
      <c r="CK382" s="110"/>
      <c r="CL382" s="110"/>
      <c r="CM382" s="110"/>
      <c r="CN382" s="110"/>
      <c r="CO382" s="110"/>
      <c r="CP382" s="110"/>
      <c r="CQ382" s="110"/>
      <c r="CR382" s="110"/>
      <c r="CS382" s="110"/>
      <c r="CT382" s="110"/>
      <c r="CU382" s="110"/>
      <c r="CV382" s="110"/>
      <c r="CW382" s="110"/>
      <c r="CX382" s="110"/>
      <c r="CY382" s="110"/>
      <c r="CZ382" s="110"/>
      <c r="DA382" s="110"/>
      <c r="DB382" s="110"/>
      <c r="DC382" s="110"/>
      <c r="DD382" s="110"/>
      <c r="DE382" s="110"/>
      <c r="DF382" s="110"/>
      <c r="DG382" s="110"/>
      <c r="DH382" s="110"/>
      <c r="DI382" s="110"/>
      <c r="DJ382" s="110"/>
      <c r="DK382" s="110"/>
      <c r="DL382" s="110"/>
      <c r="DM382" s="110"/>
      <c r="DN382" s="110"/>
      <c r="DO382" s="110"/>
      <c r="DP382" s="110"/>
      <c r="DQ382" s="110"/>
      <c r="DR382" s="110"/>
      <c r="DS382" s="110"/>
      <c r="DT382" s="110"/>
      <c r="DU382" s="110"/>
      <c r="DV382" s="110"/>
      <c r="DW382" s="110"/>
      <c r="DX382" s="110"/>
      <c r="DY382" s="110"/>
      <c r="DZ382" s="110"/>
    </row>
    <row r="383" spans="17:130" s="146" customFormat="1">
      <c r="Q383" s="333"/>
      <c r="R383" s="325"/>
      <c r="S383" s="325"/>
      <c r="T383" s="325"/>
      <c r="U383" s="325"/>
      <c r="V383" s="325"/>
      <c r="W383" s="325"/>
      <c r="X383" s="325"/>
      <c r="Y383" s="325"/>
      <c r="Z383" s="325"/>
      <c r="AA383" s="325"/>
      <c r="AB383" s="325"/>
      <c r="AC383" s="325"/>
      <c r="AD383" s="325"/>
      <c r="AE383" s="325"/>
      <c r="AF383" s="309"/>
      <c r="AG383" s="309"/>
      <c r="AH383" s="301"/>
      <c r="AI383" s="301"/>
      <c r="AJ383" s="301"/>
      <c r="AK383" s="301"/>
      <c r="AL383" s="301"/>
      <c r="AM383" s="301"/>
      <c r="AN383" s="301"/>
      <c r="AO383" s="301"/>
      <c r="AP383" s="301"/>
      <c r="AQ383" s="301"/>
      <c r="AR383" s="301"/>
      <c r="AS383" s="301"/>
      <c r="AT383" s="301"/>
      <c r="AU383" s="301"/>
      <c r="AV383" s="301"/>
      <c r="AW383" s="301"/>
      <c r="AX383" s="301"/>
      <c r="AY383" s="301"/>
      <c r="AZ383" s="301"/>
      <c r="BA383" s="301"/>
      <c r="BB383" s="301"/>
      <c r="BC383" s="301"/>
      <c r="BD383" s="301"/>
      <c r="BE383" s="301"/>
      <c r="BF383" s="301"/>
      <c r="BG383" s="301"/>
      <c r="BH383" s="301"/>
      <c r="BI383" s="301"/>
      <c r="BJ383" s="110"/>
      <c r="BK383" s="110"/>
      <c r="BL383" s="110"/>
      <c r="BM383" s="110"/>
      <c r="BN383" s="110"/>
      <c r="BO383" s="110"/>
      <c r="BP383" s="110"/>
      <c r="BQ383" s="110"/>
      <c r="BR383" s="110"/>
      <c r="BS383" s="110"/>
      <c r="BT383" s="110"/>
      <c r="BU383" s="110"/>
      <c r="BV383" s="110"/>
      <c r="BW383" s="110"/>
      <c r="BX383" s="110"/>
      <c r="BY383" s="110"/>
      <c r="BZ383" s="110"/>
      <c r="CA383" s="110"/>
      <c r="CB383" s="110"/>
      <c r="CC383" s="110"/>
      <c r="CD383" s="110"/>
      <c r="CE383" s="110"/>
      <c r="CF383" s="110"/>
      <c r="CG383" s="110"/>
      <c r="CH383" s="110"/>
      <c r="CI383" s="110"/>
      <c r="CJ383" s="110"/>
      <c r="CK383" s="110"/>
      <c r="CL383" s="110"/>
      <c r="CM383" s="110"/>
      <c r="CN383" s="110"/>
      <c r="CO383" s="110"/>
      <c r="CP383" s="110"/>
      <c r="CQ383" s="110"/>
      <c r="CR383" s="110"/>
      <c r="CS383" s="110"/>
      <c r="CT383" s="110"/>
      <c r="CU383" s="110"/>
      <c r="CV383" s="110"/>
      <c r="CW383" s="110"/>
      <c r="CX383" s="110"/>
      <c r="CY383" s="110"/>
      <c r="CZ383" s="110"/>
      <c r="DA383" s="110"/>
      <c r="DB383" s="110"/>
      <c r="DC383" s="110"/>
      <c r="DD383" s="110"/>
      <c r="DE383" s="110"/>
      <c r="DF383" s="110"/>
      <c r="DG383" s="110"/>
      <c r="DH383" s="110"/>
      <c r="DI383" s="110"/>
      <c r="DJ383" s="110"/>
      <c r="DK383" s="110"/>
      <c r="DL383" s="110"/>
      <c r="DM383" s="110"/>
      <c r="DN383" s="110"/>
      <c r="DO383" s="110"/>
      <c r="DP383" s="110"/>
      <c r="DQ383" s="110"/>
      <c r="DR383" s="110"/>
      <c r="DS383" s="110"/>
      <c r="DT383" s="110"/>
      <c r="DU383" s="110"/>
      <c r="DV383" s="110"/>
      <c r="DW383" s="110"/>
      <c r="DX383" s="110"/>
      <c r="DY383" s="110"/>
      <c r="DZ383" s="110"/>
    </row>
    <row r="384" spans="17:130" s="146" customFormat="1">
      <c r="Q384" s="333"/>
      <c r="R384" s="325"/>
      <c r="S384" s="325"/>
      <c r="T384" s="325"/>
      <c r="U384" s="325"/>
      <c r="V384" s="325"/>
      <c r="W384" s="325"/>
      <c r="X384" s="325"/>
      <c r="Y384" s="325"/>
      <c r="Z384" s="325"/>
      <c r="AA384" s="325"/>
      <c r="AB384" s="325"/>
      <c r="AC384" s="325"/>
      <c r="AD384" s="325"/>
      <c r="AE384" s="325"/>
      <c r="AF384" s="309"/>
      <c r="AG384" s="309"/>
      <c r="AH384" s="301"/>
      <c r="AI384" s="301"/>
      <c r="AJ384" s="301"/>
      <c r="AK384" s="301"/>
      <c r="AL384" s="301"/>
      <c r="AM384" s="301"/>
      <c r="AN384" s="301"/>
      <c r="AO384" s="301"/>
      <c r="AP384" s="301"/>
      <c r="AQ384" s="301"/>
      <c r="AR384" s="301"/>
      <c r="AS384" s="301"/>
      <c r="AT384" s="301"/>
      <c r="AU384" s="301"/>
      <c r="AV384" s="301"/>
      <c r="AW384" s="301"/>
      <c r="AX384" s="301"/>
      <c r="AY384" s="301"/>
      <c r="AZ384" s="301"/>
      <c r="BA384" s="301"/>
      <c r="BB384" s="301"/>
      <c r="BC384" s="301"/>
      <c r="BD384" s="301"/>
      <c r="BE384" s="301"/>
      <c r="BF384" s="301"/>
      <c r="BG384" s="301"/>
      <c r="BH384" s="301"/>
      <c r="BI384" s="301"/>
      <c r="BJ384" s="110"/>
      <c r="BK384" s="110"/>
      <c r="BL384" s="110"/>
      <c r="BM384" s="110"/>
      <c r="BN384" s="110"/>
      <c r="BO384" s="110"/>
      <c r="BP384" s="110"/>
      <c r="BQ384" s="110"/>
      <c r="BR384" s="110"/>
      <c r="BS384" s="110"/>
      <c r="BT384" s="110"/>
      <c r="BU384" s="110"/>
      <c r="BV384" s="110"/>
      <c r="BW384" s="110"/>
      <c r="BX384" s="110"/>
      <c r="BY384" s="110"/>
      <c r="BZ384" s="110"/>
      <c r="CA384" s="110"/>
      <c r="CB384" s="110"/>
      <c r="CC384" s="110"/>
      <c r="CD384" s="110"/>
      <c r="CE384" s="110"/>
      <c r="CF384" s="110"/>
      <c r="CG384" s="110"/>
      <c r="CH384" s="110"/>
      <c r="CI384" s="110"/>
      <c r="CJ384" s="110"/>
      <c r="CK384" s="110"/>
      <c r="CL384" s="110"/>
      <c r="CM384" s="110"/>
      <c r="CN384" s="110"/>
      <c r="CO384" s="110"/>
      <c r="CP384" s="110"/>
      <c r="CQ384" s="110"/>
      <c r="CR384" s="110"/>
      <c r="CS384" s="110"/>
      <c r="CT384" s="110"/>
      <c r="CU384" s="110"/>
      <c r="CV384" s="110"/>
      <c r="CW384" s="110"/>
      <c r="CX384" s="110"/>
      <c r="CY384" s="110"/>
      <c r="CZ384" s="110"/>
      <c r="DA384" s="110"/>
      <c r="DB384" s="110"/>
      <c r="DC384" s="110"/>
      <c r="DD384" s="110"/>
      <c r="DE384" s="110"/>
      <c r="DF384" s="110"/>
      <c r="DG384" s="110"/>
      <c r="DH384" s="110"/>
      <c r="DI384" s="110"/>
      <c r="DJ384" s="110"/>
      <c r="DK384" s="110"/>
      <c r="DL384" s="110"/>
      <c r="DM384" s="110"/>
      <c r="DN384" s="110"/>
      <c r="DO384" s="110"/>
      <c r="DP384" s="110"/>
      <c r="DQ384" s="110"/>
      <c r="DR384" s="110"/>
      <c r="DS384" s="110"/>
      <c r="DT384" s="110"/>
      <c r="DU384" s="110"/>
      <c r="DV384" s="110"/>
      <c r="DW384" s="110"/>
      <c r="DX384" s="110"/>
      <c r="DY384" s="110"/>
      <c r="DZ384" s="110"/>
    </row>
    <row r="385" spans="17:130" s="146" customFormat="1">
      <c r="Q385" s="333"/>
      <c r="R385" s="325"/>
      <c r="S385" s="325"/>
      <c r="T385" s="325"/>
      <c r="U385" s="325"/>
      <c r="V385" s="325"/>
      <c r="W385" s="325"/>
      <c r="X385" s="325"/>
      <c r="Y385" s="325"/>
      <c r="Z385" s="325"/>
      <c r="AA385" s="325"/>
      <c r="AB385" s="325"/>
      <c r="AC385" s="325"/>
      <c r="AD385" s="325"/>
      <c r="AE385" s="325"/>
      <c r="AF385" s="309"/>
      <c r="AG385" s="309"/>
      <c r="AH385" s="301"/>
      <c r="AI385" s="301"/>
      <c r="AJ385" s="301"/>
      <c r="AK385" s="301"/>
      <c r="AL385" s="301"/>
      <c r="AM385" s="301"/>
      <c r="AN385" s="301"/>
      <c r="AO385" s="301"/>
      <c r="AP385" s="301"/>
      <c r="AQ385" s="301"/>
      <c r="AR385" s="301"/>
      <c r="AS385" s="301"/>
      <c r="AT385" s="301"/>
      <c r="AU385" s="301"/>
      <c r="AV385" s="301"/>
      <c r="AW385" s="301"/>
      <c r="AX385" s="301"/>
      <c r="AY385" s="301"/>
      <c r="AZ385" s="301"/>
      <c r="BA385" s="301"/>
      <c r="BB385" s="301"/>
      <c r="BC385" s="301"/>
      <c r="BD385" s="301"/>
      <c r="BE385" s="301"/>
      <c r="BF385" s="301"/>
      <c r="BG385" s="301"/>
      <c r="BH385" s="301"/>
      <c r="BI385" s="301"/>
      <c r="BJ385" s="110"/>
      <c r="BK385" s="110"/>
      <c r="BL385" s="110"/>
      <c r="BM385" s="110"/>
      <c r="BN385" s="110"/>
      <c r="BO385" s="110"/>
      <c r="BP385" s="110"/>
      <c r="BQ385" s="110"/>
      <c r="BR385" s="110"/>
      <c r="BS385" s="110"/>
      <c r="BT385" s="110"/>
      <c r="BU385" s="110"/>
      <c r="BV385" s="110"/>
      <c r="BW385" s="110"/>
      <c r="BX385" s="110"/>
      <c r="BY385" s="110"/>
      <c r="BZ385" s="110"/>
      <c r="CA385" s="110"/>
      <c r="CB385" s="110"/>
      <c r="CC385" s="110"/>
      <c r="CD385" s="110"/>
      <c r="CE385" s="110"/>
      <c r="CF385" s="110"/>
      <c r="CG385" s="110"/>
      <c r="CH385" s="110"/>
      <c r="CI385" s="110"/>
      <c r="CJ385" s="110"/>
      <c r="CK385" s="110"/>
      <c r="CL385" s="110"/>
      <c r="CM385" s="110"/>
      <c r="CN385" s="110"/>
      <c r="CO385" s="110"/>
      <c r="CP385" s="110"/>
      <c r="CQ385" s="110"/>
      <c r="CR385" s="110"/>
      <c r="CS385" s="110"/>
      <c r="CT385" s="110"/>
      <c r="CU385" s="110"/>
      <c r="CV385" s="110"/>
      <c r="CW385" s="110"/>
      <c r="CX385" s="110"/>
      <c r="CY385" s="110"/>
      <c r="CZ385" s="110"/>
      <c r="DA385" s="110"/>
      <c r="DB385" s="110"/>
      <c r="DC385" s="110"/>
      <c r="DD385" s="110"/>
      <c r="DE385" s="110"/>
      <c r="DF385" s="110"/>
      <c r="DG385" s="110"/>
      <c r="DH385" s="110"/>
      <c r="DI385" s="110"/>
      <c r="DJ385" s="110"/>
      <c r="DK385" s="110"/>
      <c r="DL385" s="110"/>
      <c r="DM385" s="110"/>
      <c r="DN385" s="110"/>
      <c r="DO385" s="110"/>
      <c r="DP385" s="110"/>
      <c r="DQ385" s="110"/>
      <c r="DR385" s="110"/>
      <c r="DS385" s="110"/>
      <c r="DT385" s="110"/>
      <c r="DU385" s="110"/>
      <c r="DV385" s="110"/>
      <c r="DW385" s="110"/>
      <c r="DX385" s="110"/>
      <c r="DY385" s="110"/>
      <c r="DZ385" s="110"/>
    </row>
    <row r="386" spans="17:130" s="146" customFormat="1">
      <c r="Q386" s="333"/>
      <c r="R386" s="325"/>
      <c r="S386" s="325"/>
      <c r="T386" s="325"/>
      <c r="U386" s="325"/>
      <c r="V386" s="325"/>
      <c r="W386" s="325"/>
      <c r="X386" s="325"/>
      <c r="Y386" s="325"/>
      <c r="Z386" s="325"/>
      <c r="AA386" s="325"/>
      <c r="AB386" s="325"/>
      <c r="AC386" s="325"/>
      <c r="AD386" s="325"/>
      <c r="AE386" s="325"/>
      <c r="AF386" s="309"/>
      <c r="AG386" s="309"/>
      <c r="AH386" s="301"/>
      <c r="AI386" s="301"/>
      <c r="AJ386" s="301"/>
      <c r="AK386" s="301"/>
      <c r="AL386" s="301"/>
      <c r="AM386" s="301"/>
      <c r="AN386" s="301"/>
      <c r="AO386" s="301"/>
      <c r="AP386" s="301"/>
      <c r="AQ386" s="301"/>
      <c r="AR386" s="301"/>
      <c r="AS386" s="301"/>
      <c r="AT386" s="301"/>
      <c r="AU386" s="301"/>
      <c r="AV386" s="301"/>
      <c r="AW386" s="301"/>
      <c r="AX386" s="301"/>
      <c r="AY386" s="301"/>
      <c r="AZ386" s="301"/>
      <c r="BA386" s="301"/>
      <c r="BB386" s="301"/>
      <c r="BC386" s="301"/>
      <c r="BD386" s="301"/>
      <c r="BE386" s="301"/>
      <c r="BF386" s="301"/>
      <c r="BG386" s="301"/>
      <c r="BH386" s="301"/>
      <c r="BI386" s="301"/>
      <c r="BJ386" s="110"/>
      <c r="BK386" s="110"/>
      <c r="BL386" s="110"/>
      <c r="BM386" s="110"/>
      <c r="BN386" s="110"/>
      <c r="BO386" s="110"/>
      <c r="BP386" s="110"/>
      <c r="BQ386" s="110"/>
      <c r="BR386" s="110"/>
      <c r="BS386" s="110"/>
      <c r="BT386" s="110"/>
      <c r="BU386" s="110"/>
      <c r="BV386" s="110"/>
      <c r="BW386" s="110"/>
      <c r="BX386" s="110"/>
      <c r="BY386" s="110"/>
      <c r="BZ386" s="110"/>
      <c r="CA386" s="110"/>
      <c r="CB386" s="110"/>
      <c r="CC386" s="110"/>
      <c r="CD386" s="110"/>
      <c r="CE386" s="110"/>
      <c r="CF386" s="110"/>
      <c r="CG386" s="110"/>
      <c r="CH386" s="110"/>
      <c r="CI386" s="110"/>
      <c r="CJ386" s="110"/>
      <c r="CK386" s="110"/>
      <c r="CL386" s="110"/>
      <c r="CM386" s="110"/>
      <c r="CN386" s="110"/>
      <c r="CO386" s="110"/>
      <c r="CP386" s="110"/>
      <c r="CQ386" s="110"/>
      <c r="CR386" s="110"/>
      <c r="CS386" s="110"/>
      <c r="CT386" s="110"/>
      <c r="CU386" s="110"/>
      <c r="CV386" s="110"/>
      <c r="CW386" s="110"/>
      <c r="CX386" s="110"/>
      <c r="CY386" s="110"/>
      <c r="CZ386" s="110"/>
      <c r="DA386" s="110"/>
      <c r="DB386" s="110"/>
      <c r="DC386" s="110"/>
      <c r="DD386" s="110"/>
      <c r="DE386" s="110"/>
      <c r="DF386" s="110"/>
      <c r="DG386" s="110"/>
      <c r="DH386" s="110"/>
      <c r="DI386" s="110"/>
      <c r="DJ386" s="110"/>
      <c r="DK386" s="110"/>
      <c r="DL386" s="110"/>
      <c r="DM386" s="110"/>
      <c r="DN386" s="110"/>
      <c r="DO386" s="110"/>
      <c r="DP386" s="110"/>
      <c r="DQ386" s="110"/>
      <c r="DR386" s="110"/>
      <c r="DS386" s="110"/>
      <c r="DT386" s="110"/>
      <c r="DU386" s="110"/>
      <c r="DV386" s="110"/>
      <c r="DW386" s="110"/>
      <c r="DX386" s="110"/>
      <c r="DY386" s="110"/>
      <c r="DZ386" s="110"/>
    </row>
    <row r="387" spans="17:130" s="146" customFormat="1">
      <c r="Q387" s="333"/>
      <c r="R387" s="325"/>
      <c r="S387" s="325"/>
      <c r="T387" s="325"/>
      <c r="U387" s="325"/>
      <c r="V387" s="325"/>
      <c r="W387" s="325"/>
      <c r="X387" s="325"/>
      <c r="Y387" s="325"/>
      <c r="Z387" s="325"/>
      <c r="AA387" s="325"/>
      <c r="AB387" s="325"/>
      <c r="AC387" s="325"/>
      <c r="AD387" s="325"/>
      <c r="AE387" s="325"/>
      <c r="AF387" s="309"/>
      <c r="AG387" s="309"/>
      <c r="AH387" s="301"/>
      <c r="AI387" s="301"/>
      <c r="AJ387" s="301"/>
      <c r="AK387" s="301"/>
      <c r="AL387" s="301"/>
      <c r="AM387" s="301"/>
      <c r="AN387" s="301"/>
      <c r="AO387" s="301"/>
      <c r="AP387" s="301"/>
      <c r="AQ387" s="301"/>
      <c r="AR387" s="301"/>
      <c r="AS387" s="301"/>
      <c r="AT387" s="301"/>
      <c r="AU387" s="301"/>
      <c r="AV387" s="301"/>
      <c r="AW387" s="301"/>
      <c r="AX387" s="301"/>
      <c r="AY387" s="301"/>
      <c r="AZ387" s="301"/>
      <c r="BA387" s="301"/>
      <c r="BB387" s="301"/>
      <c r="BC387" s="301"/>
      <c r="BD387" s="301"/>
      <c r="BE387" s="301"/>
      <c r="BF387" s="301"/>
      <c r="BG387" s="301"/>
      <c r="BH387" s="301"/>
      <c r="BI387" s="301"/>
      <c r="BJ387" s="110"/>
      <c r="BK387" s="110"/>
      <c r="BL387" s="110"/>
      <c r="BM387" s="110"/>
      <c r="BN387" s="110"/>
      <c r="BO387" s="110"/>
      <c r="BP387" s="110"/>
      <c r="BQ387" s="110"/>
      <c r="BR387" s="110"/>
      <c r="BS387" s="110"/>
      <c r="BT387" s="110"/>
      <c r="BU387" s="110"/>
      <c r="BV387" s="110"/>
      <c r="BW387" s="110"/>
      <c r="BX387" s="110"/>
      <c r="BY387" s="110"/>
      <c r="BZ387" s="110"/>
      <c r="CA387" s="110"/>
      <c r="CB387" s="110"/>
      <c r="CC387" s="110"/>
      <c r="CD387" s="110"/>
      <c r="CE387" s="110"/>
      <c r="CF387" s="110"/>
      <c r="CG387" s="110"/>
      <c r="CH387" s="110"/>
      <c r="CI387" s="110"/>
      <c r="CJ387" s="110"/>
      <c r="CK387" s="110"/>
      <c r="CL387" s="110"/>
      <c r="CM387" s="110"/>
      <c r="CN387" s="110"/>
      <c r="CO387" s="110"/>
      <c r="CP387" s="110"/>
      <c r="CQ387" s="110"/>
      <c r="CR387" s="110"/>
      <c r="CS387" s="110"/>
      <c r="CT387" s="110"/>
      <c r="CU387" s="110"/>
      <c r="CV387" s="110"/>
      <c r="CW387" s="110"/>
      <c r="CX387" s="110"/>
      <c r="CY387" s="110"/>
      <c r="CZ387" s="110"/>
      <c r="DA387" s="110"/>
      <c r="DB387" s="110"/>
      <c r="DC387" s="110"/>
      <c r="DD387" s="110"/>
      <c r="DE387" s="110"/>
      <c r="DF387" s="110"/>
      <c r="DG387" s="110"/>
      <c r="DH387" s="110"/>
      <c r="DI387" s="110"/>
      <c r="DJ387" s="110"/>
      <c r="DK387" s="110"/>
      <c r="DL387" s="110"/>
      <c r="DM387" s="110"/>
      <c r="DN387" s="110"/>
      <c r="DO387" s="110"/>
      <c r="DP387" s="110"/>
      <c r="DQ387" s="110"/>
      <c r="DR387" s="110"/>
      <c r="DS387" s="110"/>
      <c r="DT387" s="110"/>
      <c r="DU387" s="110"/>
      <c r="DV387" s="110"/>
      <c r="DW387" s="110"/>
      <c r="DX387" s="110"/>
      <c r="DY387" s="110"/>
      <c r="DZ387" s="110"/>
    </row>
    <row r="388" spans="17:130" s="146" customFormat="1">
      <c r="Q388" s="333"/>
      <c r="R388" s="325"/>
      <c r="S388" s="325"/>
      <c r="T388" s="325"/>
      <c r="U388" s="325"/>
      <c r="V388" s="325"/>
      <c r="W388" s="325"/>
      <c r="X388" s="325"/>
      <c r="Y388" s="325"/>
      <c r="Z388" s="325"/>
      <c r="AA388" s="325"/>
      <c r="AB388" s="325"/>
      <c r="AC388" s="325"/>
      <c r="AD388" s="325"/>
      <c r="AE388" s="325"/>
      <c r="AF388" s="309"/>
      <c r="AG388" s="309"/>
      <c r="AH388" s="301"/>
      <c r="AI388" s="301"/>
      <c r="AJ388" s="301"/>
      <c r="AK388" s="301"/>
      <c r="AL388" s="301"/>
      <c r="AM388" s="301"/>
      <c r="AN388" s="301"/>
      <c r="AO388" s="301"/>
      <c r="AP388" s="301"/>
      <c r="AQ388" s="301"/>
      <c r="AR388" s="301"/>
      <c r="AS388" s="301"/>
      <c r="AT388" s="301"/>
      <c r="AU388" s="301"/>
      <c r="AV388" s="301"/>
      <c r="AW388" s="301"/>
      <c r="AX388" s="301"/>
      <c r="AY388" s="301"/>
      <c r="AZ388" s="301"/>
      <c r="BA388" s="301"/>
      <c r="BB388" s="301"/>
      <c r="BC388" s="301"/>
      <c r="BD388" s="301"/>
      <c r="BE388" s="301"/>
      <c r="BF388" s="301"/>
      <c r="BG388" s="301"/>
      <c r="BH388" s="301"/>
      <c r="BI388" s="301"/>
      <c r="BJ388" s="110"/>
      <c r="BK388" s="110"/>
      <c r="BL388" s="110"/>
      <c r="BM388" s="110"/>
      <c r="BN388" s="110"/>
      <c r="BO388" s="110"/>
      <c r="BP388" s="110"/>
      <c r="BQ388" s="110"/>
      <c r="BR388" s="110"/>
      <c r="BS388" s="110"/>
      <c r="BT388" s="110"/>
      <c r="BU388" s="110"/>
      <c r="BV388" s="110"/>
      <c r="BW388" s="110"/>
      <c r="BX388" s="110"/>
      <c r="BY388" s="110"/>
      <c r="BZ388" s="110"/>
      <c r="CA388" s="110"/>
      <c r="CB388" s="110"/>
      <c r="CC388" s="110"/>
      <c r="CD388" s="110"/>
      <c r="CE388" s="110"/>
      <c r="CF388" s="110"/>
      <c r="CG388" s="110"/>
      <c r="CH388" s="110"/>
      <c r="CI388" s="110"/>
      <c r="CJ388" s="110"/>
      <c r="CK388" s="110"/>
      <c r="CL388" s="110"/>
      <c r="CM388" s="110"/>
      <c r="CN388" s="110"/>
      <c r="CO388" s="110"/>
      <c r="CP388" s="110"/>
      <c r="CQ388" s="110"/>
      <c r="CR388" s="110"/>
      <c r="CS388" s="110"/>
      <c r="CT388" s="110"/>
      <c r="CU388" s="110"/>
      <c r="CV388" s="110"/>
      <c r="CW388" s="110"/>
      <c r="CX388" s="110"/>
      <c r="CY388" s="110"/>
      <c r="CZ388" s="110"/>
      <c r="DA388" s="110"/>
      <c r="DB388" s="110"/>
      <c r="DC388" s="110"/>
      <c r="DD388" s="110"/>
      <c r="DE388" s="110"/>
      <c r="DF388" s="110"/>
      <c r="DG388" s="110"/>
      <c r="DH388" s="110"/>
      <c r="DI388" s="110"/>
      <c r="DJ388" s="110"/>
      <c r="DK388" s="110"/>
      <c r="DL388" s="110"/>
      <c r="DM388" s="110"/>
      <c r="DN388" s="110"/>
      <c r="DO388" s="110"/>
      <c r="DP388" s="110"/>
      <c r="DQ388" s="110"/>
      <c r="DR388" s="110"/>
      <c r="DS388" s="110"/>
      <c r="DT388" s="110"/>
      <c r="DU388" s="110"/>
      <c r="DV388" s="110"/>
      <c r="DW388" s="110"/>
      <c r="DX388" s="110"/>
      <c r="DY388" s="110"/>
      <c r="DZ388" s="110"/>
    </row>
    <row r="389" spans="17:130" s="146" customFormat="1">
      <c r="Q389" s="333"/>
      <c r="R389" s="325"/>
      <c r="S389" s="325"/>
      <c r="T389" s="325"/>
      <c r="U389" s="325"/>
      <c r="V389" s="325"/>
      <c r="W389" s="325"/>
      <c r="X389" s="325"/>
      <c r="Y389" s="325"/>
      <c r="Z389" s="325"/>
      <c r="AA389" s="325"/>
      <c r="AB389" s="325"/>
      <c r="AC389" s="325"/>
      <c r="AD389" s="325"/>
      <c r="AE389" s="325"/>
      <c r="AF389" s="309"/>
      <c r="AG389" s="309"/>
      <c r="AH389" s="301"/>
      <c r="AI389" s="301"/>
      <c r="AJ389" s="301"/>
      <c r="AK389" s="301"/>
      <c r="AL389" s="301"/>
      <c r="AM389" s="301"/>
      <c r="AN389" s="301"/>
      <c r="AO389" s="301"/>
      <c r="AP389" s="301"/>
      <c r="AQ389" s="301"/>
      <c r="AR389" s="301"/>
      <c r="AS389" s="301"/>
      <c r="AT389" s="301"/>
      <c r="AU389" s="301"/>
      <c r="AV389" s="301"/>
      <c r="AW389" s="301"/>
      <c r="AX389" s="301"/>
      <c r="AY389" s="301"/>
      <c r="AZ389" s="301"/>
      <c r="BA389" s="301"/>
      <c r="BB389" s="301"/>
      <c r="BC389" s="301"/>
      <c r="BD389" s="301"/>
      <c r="BE389" s="301"/>
      <c r="BF389" s="301"/>
      <c r="BG389" s="301"/>
      <c r="BH389" s="301"/>
      <c r="BI389" s="301"/>
      <c r="BJ389" s="110"/>
      <c r="BK389" s="110"/>
      <c r="BL389" s="110"/>
      <c r="BM389" s="110"/>
      <c r="BN389" s="110"/>
      <c r="BO389" s="110"/>
      <c r="BP389" s="110"/>
      <c r="BQ389" s="110"/>
      <c r="BR389" s="110"/>
      <c r="BS389" s="110"/>
      <c r="BT389" s="110"/>
      <c r="BU389" s="110"/>
      <c r="BV389" s="110"/>
      <c r="BW389" s="110"/>
      <c r="BX389" s="110"/>
      <c r="BY389" s="110"/>
      <c r="BZ389" s="110"/>
      <c r="CA389" s="110"/>
      <c r="CB389" s="110"/>
      <c r="CC389" s="110"/>
      <c r="CD389" s="110"/>
      <c r="CE389" s="110"/>
      <c r="CF389" s="110"/>
      <c r="CG389" s="110"/>
      <c r="CH389" s="110"/>
      <c r="CI389" s="110"/>
      <c r="CJ389" s="110"/>
      <c r="CK389" s="110"/>
      <c r="CL389" s="110"/>
      <c r="CM389" s="110"/>
      <c r="CN389" s="110"/>
      <c r="CO389" s="110"/>
      <c r="CP389" s="110"/>
      <c r="CQ389" s="110"/>
      <c r="CR389" s="110"/>
      <c r="CS389" s="110"/>
      <c r="CT389" s="110"/>
      <c r="CU389" s="110"/>
      <c r="CV389" s="110"/>
      <c r="CW389" s="110"/>
      <c r="CX389" s="110"/>
      <c r="CY389" s="110"/>
      <c r="CZ389" s="110"/>
      <c r="DA389" s="110"/>
      <c r="DB389" s="110"/>
      <c r="DC389" s="110"/>
      <c r="DD389" s="110"/>
      <c r="DE389" s="110"/>
      <c r="DF389" s="110"/>
      <c r="DG389" s="110"/>
      <c r="DH389" s="110"/>
      <c r="DI389" s="110"/>
      <c r="DJ389" s="110"/>
      <c r="DK389" s="110"/>
      <c r="DL389" s="110"/>
      <c r="DM389" s="110"/>
      <c r="DN389" s="110"/>
      <c r="DO389" s="110"/>
      <c r="DP389" s="110"/>
      <c r="DQ389" s="110"/>
      <c r="DR389" s="110"/>
      <c r="DS389" s="110"/>
      <c r="DT389" s="110"/>
      <c r="DU389" s="110"/>
      <c r="DV389" s="110"/>
      <c r="DW389" s="110"/>
      <c r="DX389" s="110"/>
      <c r="DY389" s="110"/>
      <c r="DZ389" s="110"/>
    </row>
    <row r="390" spans="17:130" s="146" customFormat="1">
      <c r="Q390" s="333"/>
      <c r="R390" s="325"/>
      <c r="S390" s="325"/>
      <c r="T390" s="325"/>
      <c r="U390" s="325"/>
      <c r="V390" s="325"/>
      <c r="W390" s="325"/>
      <c r="X390" s="325"/>
      <c r="Y390" s="325"/>
      <c r="Z390" s="325"/>
      <c r="AA390" s="325"/>
      <c r="AB390" s="325"/>
      <c r="AC390" s="325"/>
      <c r="AD390" s="325"/>
      <c r="AE390" s="325"/>
      <c r="AF390" s="309"/>
      <c r="AG390" s="309"/>
      <c r="AH390" s="301"/>
      <c r="AI390" s="301"/>
      <c r="AJ390" s="301"/>
      <c r="AK390" s="301"/>
      <c r="AL390" s="301"/>
      <c r="AM390" s="301"/>
      <c r="AN390" s="301"/>
      <c r="AO390" s="301"/>
      <c r="AP390" s="301"/>
      <c r="AQ390" s="301"/>
      <c r="AR390" s="301"/>
      <c r="AS390" s="301"/>
      <c r="AT390" s="301"/>
      <c r="AU390" s="301"/>
      <c r="AV390" s="301"/>
      <c r="AW390" s="301"/>
      <c r="AX390" s="301"/>
      <c r="AY390" s="301"/>
      <c r="AZ390" s="301"/>
      <c r="BA390" s="301"/>
      <c r="BB390" s="301"/>
      <c r="BC390" s="301"/>
      <c r="BD390" s="301"/>
      <c r="BE390" s="301"/>
      <c r="BF390" s="301"/>
      <c r="BG390" s="301"/>
      <c r="BH390" s="301"/>
      <c r="BI390" s="301"/>
      <c r="BJ390" s="110"/>
      <c r="BK390" s="110"/>
      <c r="BL390" s="110"/>
      <c r="BM390" s="110"/>
      <c r="BN390" s="110"/>
      <c r="BO390" s="110"/>
      <c r="BP390" s="110"/>
      <c r="BQ390" s="110"/>
      <c r="BR390" s="110"/>
      <c r="BS390" s="110"/>
      <c r="BT390" s="110"/>
      <c r="BU390" s="110"/>
      <c r="BV390" s="110"/>
      <c r="BW390" s="110"/>
      <c r="BX390" s="110"/>
      <c r="BY390" s="110"/>
      <c r="BZ390" s="110"/>
      <c r="CA390" s="110"/>
      <c r="CB390" s="110"/>
      <c r="CC390" s="110"/>
      <c r="CD390" s="110"/>
      <c r="CE390" s="110"/>
      <c r="CF390" s="110"/>
      <c r="CG390" s="110"/>
      <c r="CH390" s="110"/>
      <c r="CI390" s="110"/>
      <c r="CJ390" s="110"/>
      <c r="CK390" s="110"/>
      <c r="CL390" s="110"/>
      <c r="CM390" s="110"/>
      <c r="CN390" s="110"/>
      <c r="CO390" s="110"/>
      <c r="CP390" s="110"/>
      <c r="CQ390" s="110"/>
      <c r="CR390" s="110"/>
      <c r="CS390" s="110"/>
      <c r="CT390" s="110"/>
      <c r="CU390" s="110"/>
      <c r="CV390" s="110"/>
      <c r="CW390" s="110"/>
      <c r="CX390" s="110"/>
      <c r="CY390" s="110"/>
      <c r="CZ390" s="110"/>
      <c r="DA390" s="110"/>
      <c r="DB390" s="110"/>
      <c r="DC390" s="110"/>
      <c r="DD390" s="110"/>
      <c r="DE390" s="110"/>
      <c r="DF390" s="110"/>
      <c r="DG390" s="110"/>
      <c r="DH390" s="110"/>
      <c r="DI390" s="110"/>
      <c r="DJ390" s="110"/>
      <c r="DK390" s="110"/>
      <c r="DL390" s="110"/>
      <c r="DM390" s="110"/>
      <c r="DN390" s="110"/>
      <c r="DO390" s="110"/>
      <c r="DP390" s="110"/>
      <c r="DQ390" s="110"/>
      <c r="DR390" s="110"/>
      <c r="DS390" s="110"/>
      <c r="DT390" s="110"/>
      <c r="DU390" s="110"/>
      <c r="DV390" s="110"/>
      <c r="DW390" s="110"/>
      <c r="DX390" s="110"/>
      <c r="DY390" s="110"/>
      <c r="DZ390" s="110"/>
    </row>
    <row r="391" spans="17:130" s="146" customFormat="1">
      <c r="Q391" s="333"/>
      <c r="R391" s="325"/>
      <c r="S391" s="325"/>
      <c r="T391" s="325"/>
      <c r="U391" s="325"/>
      <c r="V391" s="325"/>
      <c r="W391" s="325"/>
      <c r="X391" s="325"/>
      <c r="Y391" s="325"/>
      <c r="Z391" s="325"/>
      <c r="AA391" s="325"/>
      <c r="AB391" s="325"/>
      <c r="AC391" s="325"/>
      <c r="AD391" s="325"/>
      <c r="AE391" s="325"/>
      <c r="AF391" s="309"/>
      <c r="AG391" s="309"/>
      <c r="AH391" s="301"/>
      <c r="AI391" s="301"/>
      <c r="AJ391" s="301"/>
      <c r="AK391" s="301"/>
      <c r="AL391" s="301"/>
      <c r="AM391" s="301"/>
      <c r="AN391" s="301"/>
      <c r="AO391" s="301"/>
      <c r="AP391" s="301"/>
      <c r="AQ391" s="301"/>
      <c r="AR391" s="301"/>
      <c r="AS391" s="301"/>
      <c r="AT391" s="301"/>
      <c r="AU391" s="301"/>
      <c r="AV391" s="301"/>
      <c r="AW391" s="301"/>
      <c r="AX391" s="301"/>
      <c r="AY391" s="301"/>
      <c r="AZ391" s="301"/>
      <c r="BA391" s="301"/>
      <c r="BB391" s="301"/>
      <c r="BC391" s="301"/>
      <c r="BD391" s="301"/>
      <c r="BE391" s="301"/>
      <c r="BF391" s="301"/>
      <c r="BG391" s="301"/>
      <c r="BH391" s="301"/>
      <c r="BI391" s="301"/>
      <c r="BJ391" s="110"/>
      <c r="BK391" s="110"/>
      <c r="BL391" s="110"/>
      <c r="BM391" s="110"/>
      <c r="BN391" s="110"/>
      <c r="BO391" s="110"/>
      <c r="BP391" s="110"/>
      <c r="BQ391" s="110"/>
      <c r="BR391" s="110"/>
      <c r="BS391" s="110"/>
      <c r="BT391" s="110"/>
      <c r="BU391" s="110"/>
      <c r="BV391" s="110"/>
      <c r="BW391" s="110"/>
      <c r="BX391" s="110"/>
      <c r="BY391" s="110"/>
      <c r="BZ391" s="110"/>
      <c r="CA391" s="110"/>
      <c r="CB391" s="110"/>
      <c r="CC391" s="110"/>
      <c r="CD391" s="110"/>
      <c r="CE391" s="110"/>
      <c r="CF391" s="110"/>
      <c r="CG391" s="110"/>
      <c r="CH391" s="110"/>
      <c r="CI391" s="110"/>
      <c r="CJ391" s="110"/>
      <c r="CK391" s="110"/>
      <c r="CL391" s="110"/>
      <c r="CM391" s="110"/>
      <c r="CN391" s="110"/>
      <c r="CO391" s="110"/>
      <c r="CP391" s="110"/>
      <c r="CQ391" s="110"/>
      <c r="CR391" s="110"/>
      <c r="CS391" s="110"/>
      <c r="CT391" s="110"/>
      <c r="CU391" s="110"/>
      <c r="CV391" s="110"/>
      <c r="CW391" s="110"/>
      <c r="CX391" s="110"/>
      <c r="CY391" s="110"/>
      <c r="CZ391" s="110"/>
      <c r="DA391" s="110"/>
      <c r="DB391" s="110"/>
      <c r="DC391" s="110"/>
      <c r="DD391" s="110"/>
      <c r="DE391" s="110"/>
      <c r="DF391" s="110"/>
      <c r="DG391" s="110"/>
      <c r="DH391" s="110"/>
      <c r="DI391" s="110"/>
      <c r="DJ391" s="110"/>
      <c r="DK391" s="110"/>
      <c r="DL391" s="110"/>
      <c r="DM391" s="110"/>
      <c r="DN391" s="110"/>
      <c r="DO391" s="110"/>
      <c r="DP391" s="110"/>
      <c r="DQ391" s="110"/>
      <c r="DR391" s="110"/>
      <c r="DS391" s="110"/>
      <c r="DT391" s="110"/>
      <c r="DU391" s="110"/>
      <c r="DV391" s="110"/>
      <c r="DW391" s="110"/>
      <c r="DX391" s="110"/>
      <c r="DY391" s="110"/>
      <c r="DZ391" s="110"/>
    </row>
    <row r="392" spans="17:130" s="146" customFormat="1">
      <c r="Q392" s="333"/>
      <c r="R392" s="325"/>
      <c r="S392" s="325"/>
      <c r="T392" s="325"/>
      <c r="U392" s="325"/>
      <c r="V392" s="325"/>
      <c r="W392" s="325"/>
      <c r="X392" s="325"/>
      <c r="Y392" s="325"/>
      <c r="Z392" s="325"/>
      <c r="AA392" s="325"/>
      <c r="AB392" s="325"/>
      <c r="AC392" s="325"/>
      <c r="AD392" s="325"/>
      <c r="AE392" s="325"/>
      <c r="AF392" s="309"/>
      <c r="AG392" s="309"/>
      <c r="AH392" s="301"/>
      <c r="AI392" s="301"/>
      <c r="AJ392" s="301"/>
      <c r="AK392" s="301"/>
      <c r="AL392" s="301"/>
      <c r="AM392" s="301"/>
      <c r="AN392" s="301"/>
      <c r="AO392" s="301"/>
      <c r="AP392" s="301"/>
      <c r="AQ392" s="301"/>
      <c r="AR392" s="301"/>
      <c r="AS392" s="301"/>
      <c r="AT392" s="301"/>
      <c r="AU392" s="301"/>
      <c r="AV392" s="301"/>
      <c r="AW392" s="301"/>
      <c r="AX392" s="301"/>
      <c r="AY392" s="301"/>
      <c r="AZ392" s="301"/>
      <c r="BA392" s="301"/>
      <c r="BB392" s="301"/>
      <c r="BC392" s="301"/>
      <c r="BD392" s="301"/>
      <c r="BE392" s="301"/>
      <c r="BF392" s="301"/>
      <c r="BG392" s="301"/>
      <c r="BH392" s="301"/>
      <c r="BI392" s="301"/>
      <c r="BJ392" s="110"/>
      <c r="BK392" s="110"/>
      <c r="BL392" s="110"/>
      <c r="BM392" s="110"/>
      <c r="BN392" s="110"/>
      <c r="BO392" s="110"/>
      <c r="BP392" s="110"/>
      <c r="BQ392" s="110"/>
      <c r="BR392" s="110"/>
      <c r="BS392" s="110"/>
      <c r="BT392" s="110"/>
      <c r="BU392" s="110"/>
      <c r="BV392" s="110"/>
      <c r="BW392" s="110"/>
      <c r="BX392" s="110"/>
      <c r="BY392" s="110"/>
      <c r="BZ392" s="110"/>
      <c r="CA392" s="110"/>
      <c r="CB392" s="110"/>
      <c r="CC392" s="110"/>
      <c r="CD392" s="110"/>
      <c r="CE392" s="110"/>
      <c r="CF392" s="110"/>
      <c r="CG392" s="110"/>
      <c r="CH392" s="110"/>
      <c r="CI392" s="110"/>
      <c r="CJ392" s="110"/>
      <c r="CK392" s="110"/>
      <c r="CL392" s="110"/>
      <c r="CM392" s="110"/>
      <c r="CN392" s="110"/>
      <c r="CO392" s="110"/>
      <c r="CP392" s="110"/>
      <c r="CQ392" s="110"/>
      <c r="CR392" s="110"/>
      <c r="CS392" s="110"/>
      <c r="CT392" s="110"/>
      <c r="CU392" s="110"/>
      <c r="CV392" s="110"/>
      <c r="CW392" s="110"/>
      <c r="CX392" s="110"/>
      <c r="CY392" s="110"/>
      <c r="CZ392" s="110"/>
      <c r="DA392" s="110"/>
      <c r="DB392" s="110"/>
      <c r="DC392" s="110"/>
      <c r="DD392" s="110"/>
      <c r="DE392" s="110"/>
      <c r="DF392" s="110"/>
      <c r="DG392" s="110"/>
      <c r="DH392" s="110"/>
      <c r="DI392" s="110"/>
      <c r="DJ392" s="110"/>
      <c r="DK392" s="110"/>
      <c r="DL392" s="110"/>
      <c r="DM392" s="110"/>
      <c r="DN392" s="110"/>
      <c r="DO392" s="110"/>
      <c r="DP392" s="110"/>
      <c r="DQ392" s="110"/>
      <c r="DR392" s="110"/>
      <c r="DS392" s="110"/>
      <c r="DT392" s="110"/>
      <c r="DU392" s="110"/>
      <c r="DV392" s="110"/>
      <c r="DW392" s="110"/>
      <c r="DX392" s="110"/>
      <c r="DY392" s="110"/>
      <c r="DZ392" s="110"/>
    </row>
    <row r="393" spans="17:130" s="146" customFormat="1">
      <c r="Q393" s="333"/>
      <c r="R393" s="325"/>
      <c r="S393" s="325"/>
      <c r="T393" s="325"/>
      <c r="U393" s="325"/>
      <c r="V393" s="325"/>
      <c r="W393" s="325"/>
      <c r="X393" s="325"/>
      <c r="Y393" s="325"/>
      <c r="Z393" s="325"/>
      <c r="AA393" s="325"/>
      <c r="AB393" s="325"/>
      <c r="AC393" s="325"/>
      <c r="AD393" s="325"/>
      <c r="AE393" s="325"/>
      <c r="AF393" s="309"/>
      <c r="AG393" s="309"/>
      <c r="AH393" s="301"/>
      <c r="AI393" s="301"/>
      <c r="AJ393" s="301"/>
      <c r="AK393" s="301"/>
      <c r="AL393" s="301"/>
      <c r="AM393" s="301"/>
      <c r="AN393" s="301"/>
      <c r="AO393" s="301"/>
      <c r="AP393" s="301"/>
      <c r="AQ393" s="301"/>
      <c r="AR393" s="301"/>
      <c r="AS393" s="301"/>
      <c r="AT393" s="301"/>
      <c r="AU393" s="301"/>
      <c r="AV393" s="301"/>
      <c r="AW393" s="301"/>
      <c r="AX393" s="301"/>
      <c r="AY393" s="301"/>
      <c r="AZ393" s="301"/>
      <c r="BA393" s="301"/>
      <c r="BB393" s="301"/>
      <c r="BC393" s="301"/>
      <c r="BD393" s="301"/>
      <c r="BE393" s="301"/>
      <c r="BF393" s="301"/>
      <c r="BG393" s="301"/>
      <c r="BH393" s="301"/>
      <c r="BI393" s="301"/>
      <c r="BJ393" s="110"/>
      <c r="BK393" s="110"/>
      <c r="BL393" s="110"/>
      <c r="BM393" s="110"/>
      <c r="BN393" s="110"/>
      <c r="BO393" s="110"/>
      <c r="BP393" s="110"/>
      <c r="BQ393" s="110"/>
      <c r="BR393" s="110"/>
      <c r="BS393" s="110"/>
      <c r="BT393" s="110"/>
      <c r="BU393" s="110"/>
      <c r="BV393" s="110"/>
      <c r="BW393" s="110"/>
      <c r="BX393" s="110"/>
      <c r="BY393" s="110"/>
      <c r="BZ393" s="110"/>
      <c r="CA393" s="110"/>
      <c r="CB393" s="110"/>
      <c r="CC393" s="110"/>
      <c r="CD393" s="110"/>
      <c r="CE393" s="110"/>
      <c r="CF393" s="110"/>
      <c r="CG393" s="110"/>
      <c r="CH393" s="110"/>
      <c r="CI393" s="110"/>
      <c r="CJ393" s="110"/>
      <c r="CK393" s="110"/>
      <c r="CL393" s="110"/>
      <c r="CM393" s="110"/>
      <c r="CN393" s="110"/>
      <c r="CO393" s="110"/>
      <c r="CP393" s="110"/>
      <c r="CQ393" s="110"/>
      <c r="CR393" s="110"/>
      <c r="CS393" s="110"/>
      <c r="CT393" s="110"/>
      <c r="CU393" s="110"/>
      <c r="CV393" s="110"/>
      <c r="CW393" s="110"/>
      <c r="CX393" s="110"/>
      <c r="CY393" s="110"/>
      <c r="CZ393" s="110"/>
      <c r="DA393" s="110"/>
      <c r="DB393" s="110"/>
      <c r="DC393" s="110"/>
      <c r="DD393" s="110"/>
      <c r="DE393" s="110"/>
      <c r="DF393" s="110"/>
      <c r="DG393" s="110"/>
      <c r="DH393" s="110"/>
      <c r="DI393" s="110"/>
      <c r="DJ393" s="110"/>
      <c r="DK393" s="110"/>
      <c r="DL393" s="110"/>
      <c r="DM393" s="110"/>
      <c r="DN393" s="110"/>
      <c r="DO393" s="110"/>
      <c r="DP393" s="110"/>
      <c r="DQ393" s="110"/>
      <c r="DR393" s="110"/>
      <c r="DS393" s="110"/>
      <c r="DT393" s="110"/>
      <c r="DU393" s="110"/>
      <c r="DV393" s="110"/>
      <c r="DW393" s="110"/>
      <c r="DX393" s="110"/>
      <c r="DY393" s="110"/>
      <c r="DZ393" s="110"/>
    </row>
    <row r="394" spans="17:130" s="146" customFormat="1">
      <c r="Q394" s="333"/>
      <c r="R394" s="325"/>
      <c r="S394" s="325"/>
      <c r="T394" s="325"/>
      <c r="U394" s="325"/>
      <c r="V394" s="325"/>
      <c r="W394" s="325"/>
      <c r="X394" s="325"/>
      <c r="Y394" s="325"/>
      <c r="Z394" s="325"/>
      <c r="AA394" s="325"/>
      <c r="AB394" s="325"/>
      <c r="AC394" s="325"/>
      <c r="AD394" s="325"/>
      <c r="AE394" s="325"/>
      <c r="AF394" s="309"/>
      <c r="AG394" s="309"/>
      <c r="AH394" s="301"/>
      <c r="AI394" s="301"/>
      <c r="AJ394" s="301"/>
      <c r="AK394" s="301"/>
      <c r="AL394" s="301"/>
      <c r="AM394" s="301"/>
      <c r="AN394" s="301"/>
      <c r="AO394" s="301"/>
      <c r="AP394" s="301"/>
      <c r="AQ394" s="301"/>
      <c r="AR394" s="301"/>
      <c r="AS394" s="301"/>
      <c r="AT394" s="301"/>
      <c r="AU394" s="301"/>
      <c r="AV394" s="301"/>
      <c r="AW394" s="301"/>
      <c r="AX394" s="301"/>
      <c r="AY394" s="301"/>
      <c r="AZ394" s="301"/>
      <c r="BA394" s="301"/>
      <c r="BB394" s="301"/>
      <c r="BC394" s="301"/>
      <c r="BD394" s="301"/>
      <c r="BE394" s="301"/>
      <c r="BF394" s="301"/>
      <c r="BG394" s="301"/>
      <c r="BH394" s="301"/>
      <c r="BI394" s="301"/>
      <c r="BJ394" s="110"/>
      <c r="BK394" s="110"/>
      <c r="BL394" s="110"/>
      <c r="BM394" s="110"/>
      <c r="BN394" s="110"/>
      <c r="BO394" s="110"/>
      <c r="BP394" s="110"/>
      <c r="BQ394" s="110"/>
      <c r="BR394" s="110"/>
      <c r="BS394" s="110"/>
      <c r="BT394" s="110"/>
      <c r="BU394" s="110"/>
      <c r="BV394" s="110"/>
      <c r="BW394" s="110"/>
      <c r="BX394" s="110"/>
      <c r="BY394" s="110"/>
      <c r="BZ394" s="110"/>
      <c r="CA394" s="110"/>
      <c r="CB394" s="110"/>
      <c r="CC394" s="110"/>
      <c r="CD394" s="110"/>
      <c r="CE394" s="110"/>
      <c r="CF394" s="110"/>
      <c r="CG394" s="110"/>
      <c r="CH394" s="110"/>
      <c r="CI394" s="110"/>
      <c r="CJ394" s="110"/>
      <c r="CK394" s="110"/>
      <c r="CL394" s="110"/>
      <c r="CM394" s="110"/>
      <c r="CN394" s="110"/>
      <c r="CO394" s="110"/>
      <c r="CP394" s="110"/>
      <c r="CQ394" s="110"/>
      <c r="CR394" s="110"/>
      <c r="CS394" s="110"/>
      <c r="CT394" s="110"/>
      <c r="CU394" s="110"/>
      <c r="CV394" s="110"/>
      <c r="CW394" s="110"/>
      <c r="CX394" s="110"/>
      <c r="CY394" s="110"/>
      <c r="CZ394" s="110"/>
      <c r="DA394" s="110"/>
      <c r="DB394" s="110"/>
      <c r="DC394" s="110"/>
      <c r="DD394" s="110"/>
      <c r="DE394" s="110"/>
      <c r="DF394" s="110"/>
      <c r="DG394" s="110"/>
      <c r="DH394" s="110"/>
      <c r="DI394" s="110"/>
      <c r="DJ394" s="110"/>
      <c r="DK394" s="110"/>
      <c r="DL394" s="110"/>
      <c r="DM394" s="110"/>
      <c r="DN394" s="110"/>
      <c r="DO394" s="110"/>
      <c r="DP394" s="110"/>
      <c r="DQ394" s="110"/>
      <c r="DR394" s="110"/>
      <c r="DS394" s="110"/>
      <c r="DT394" s="110"/>
      <c r="DU394" s="110"/>
      <c r="DV394" s="110"/>
      <c r="DW394" s="110"/>
      <c r="DX394" s="110"/>
      <c r="DY394" s="110"/>
      <c r="DZ394" s="110"/>
    </row>
    <row r="395" spans="17:130" s="146" customFormat="1">
      <c r="Q395" s="333"/>
      <c r="R395" s="325"/>
      <c r="S395" s="325"/>
      <c r="T395" s="325"/>
      <c r="U395" s="325"/>
      <c r="V395" s="325"/>
      <c r="W395" s="325"/>
      <c r="X395" s="325"/>
      <c r="Y395" s="325"/>
      <c r="Z395" s="325"/>
      <c r="AA395" s="325"/>
      <c r="AB395" s="325"/>
      <c r="AC395" s="325"/>
      <c r="AD395" s="325"/>
      <c r="AE395" s="325"/>
      <c r="AF395" s="309"/>
      <c r="AG395" s="309"/>
      <c r="AH395" s="301"/>
      <c r="AI395" s="301"/>
      <c r="AJ395" s="301"/>
      <c r="AK395" s="301"/>
      <c r="AL395" s="301"/>
      <c r="AM395" s="301"/>
      <c r="AN395" s="301"/>
      <c r="AO395" s="301"/>
      <c r="AP395" s="301"/>
      <c r="AQ395" s="301"/>
      <c r="AR395" s="301"/>
      <c r="AS395" s="301"/>
      <c r="AT395" s="301"/>
      <c r="AU395" s="301"/>
      <c r="AV395" s="301"/>
      <c r="AW395" s="301"/>
      <c r="AX395" s="301"/>
      <c r="AY395" s="301"/>
      <c r="AZ395" s="301"/>
      <c r="BA395" s="301"/>
      <c r="BB395" s="301"/>
      <c r="BC395" s="301"/>
      <c r="BD395" s="301"/>
      <c r="BE395" s="301"/>
      <c r="BF395" s="301"/>
      <c r="BG395" s="301"/>
      <c r="BH395" s="301"/>
      <c r="BI395" s="301"/>
      <c r="BJ395" s="110"/>
      <c r="BK395" s="110"/>
      <c r="BL395" s="110"/>
      <c r="BM395" s="110"/>
      <c r="BN395" s="110"/>
      <c r="BO395" s="110"/>
      <c r="BP395" s="110"/>
      <c r="BQ395" s="110"/>
      <c r="BR395" s="110"/>
      <c r="BS395" s="110"/>
      <c r="BT395" s="110"/>
      <c r="BU395" s="110"/>
      <c r="BV395" s="110"/>
      <c r="BW395" s="110"/>
      <c r="BX395" s="110"/>
      <c r="BY395" s="110"/>
      <c r="BZ395" s="110"/>
      <c r="CA395" s="110"/>
      <c r="CB395" s="110"/>
      <c r="CC395" s="110"/>
      <c r="CD395" s="110"/>
      <c r="CE395" s="110"/>
      <c r="CF395" s="110"/>
      <c r="CG395" s="110"/>
      <c r="CH395" s="110"/>
      <c r="CI395" s="110"/>
      <c r="CJ395" s="110"/>
      <c r="CK395" s="110"/>
      <c r="CL395" s="110"/>
      <c r="CM395" s="110"/>
      <c r="CN395" s="110"/>
      <c r="CO395" s="110"/>
      <c r="CP395" s="110"/>
      <c r="CQ395" s="110"/>
      <c r="CR395" s="110"/>
      <c r="CS395" s="110"/>
      <c r="CT395" s="110"/>
      <c r="CU395" s="110"/>
      <c r="CV395" s="110"/>
      <c r="CW395" s="110"/>
      <c r="CX395" s="110"/>
      <c r="CY395" s="110"/>
      <c r="CZ395" s="110"/>
      <c r="DA395" s="110"/>
      <c r="DB395" s="110"/>
      <c r="DC395" s="110"/>
      <c r="DD395" s="110"/>
      <c r="DE395" s="110"/>
      <c r="DF395" s="110"/>
      <c r="DG395" s="110"/>
      <c r="DH395" s="110"/>
      <c r="DI395" s="110"/>
      <c r="DJ395" s="110"/>
      <c r="DK395" s="110"/>
      <c r="DL395" s="110"/>
      <c r="DM395" s="110"/>
      <c r="DN395" s="110"/>
      <c r="DO395" s="110"/>
      <c r="DP395" s="110"/>
      <c r="DQ395" s="110"/>
      <c r="DR395" s="110"/>
      <c r="DS395" s="110"/>
      <c r="DT395" s="110"/>
      <c r="DU395" s="110"/>
      <c r="DV395" s="110"/>
      <c r="DW395" s="110"/>
      <c r="DX395" s="110"/>
      <c r="DY395" s="110"/>
      <c r="DZ395" s="110"/>
    </row>
    <row r="396" spans="17:130" s="146" customFormat="1">
      <c r="Q396" s="333"/>
      <c r="R396" s="325"/>
      <c r="S396" s="325"/>
      <c r="T396" s="325"/>
      <c r="U396" s="325"/>
      <c r="V396" s="325"/>
      <c r="W396" s="325"/>
      <c r="X396" s="325"/>
      <c r="Y396" s="325"/>
      <c r="Z396" s="325"/>
      <c r="AA396" s="325"/>
      <c r="AB396" s="325"/>
      <c r="AC396" s="325"/>
      <c r="AD396" s="325"/>
      <c r="AE396" s="325"/>
      <c r="AF396" s="309"/>
      <c r="AG396" s="309"/>
      <c r="AH396" s="301"/>
      <c r="AI396" s="301"/>
      <c r="AJ396" s="301"/>
      <c r="AK396" s="301"/>
      <c r="AL396" s="301"/>
      <c r="AM396" s="301"/>
      <c r="AN396" s="301"/>
      <c r="AO396" s="301"/>
      <c r="AP396" s="301"/>
      <c r="AQ396" s="301"/>
      <c r="AR396" s="301"/>
      <c r="AS396" s="301"/>
      <c r="AT396" s="301"/>
      <c r="AU396" s="301"/>
      <c r="AV396" s="301"/>
      <c r="AW396" s="301"/>
      <c r="AX396" s="301"/>
      <c r="AY396" s="301"/>
      <c r="AZ396" s="301"/>
      <c r="BA396" s="301"/>
      <c r="BB396" s="301"/>
      <c r="BC396" s="301"/>
      <c r="BD396" s="301"/>
      <c r="BE396" s="301"/>
      <c r="BF396" s="301"/>
      <c r="BG396" s="301"/>
      <c r="BH396" s="301"/>
      <c r="BI396" s="301"/>
      <c r="BJ396" s="110"/>
      <c r="BK396" s="110"/>
      <c r="BL396" s="110"/>
      <c r="BM396" s="110"/>
      <c r="BN396" s="110"/>
      <c r="BO396" s="110"/>
      <c r="BP396" s="110"/>
      <c r="BQ396" s="110"/>
      <c r="BR396" s="110"/>
      <c r="BS396" s="110"/>
      <c r="BT396" s="110"/>
      <c r="BU396" s="110"/>
      <c r="BV396" s="110"/>
      <c r="BW396" s="110"/>
      <c r="BX396" s="110"/>
      <c r="BY396" s="110"/>
      <c r="BZ396" s="110"/>
      <c r="CA396" s="110"/>
      <c r="CB396" s="110"/>
      <c r="CC396" s="110"/>
      <c r="CD396" s="110"/>
      <c r="CE396" s="110"/>
      <c r="CF396" s="110"/>
      <c r="CG396" s="110"/>
      <c r="CH396" s="110"/>
      <c r="CI396" s="110"/>
      <c r="CJ396" s="110"/>
      <c r="CK396" s="110"/>
      <c r="CL396" s="110"/>
      <c r="CM396" s="110"/>
      <c r="CN396" s="110"/>
      <c r="CO396" s="110"/>
      <c r="CP396" s="110"/>
      <c r="CQ396" s="110"/>
      <c r="CR396" s="110"/>
      <c r="CS396" s="110"/>
      <c r="CT396" s="110"/>
      <c r="CU396" s="110"/>
      <c r="CV396" s="110"/>
      <c r="CW396" s="110"/>
      <c r="CX396" s="110"/>
      <c r="CY396" s="110"/>
      <c r="CZ396" s="110"/>
      <c r="DA396" s="110"/>
      <c r="DB396" s="110"/>
      <c r="DC396" s="110"/>
      <c r="DD396" s="110"/>
      <c r="DE396" s="110"/>
      <c r="DF396" s="110"/>
      <c r="DG396" s="110"/>
      <c r="DH396" s="110"/>
      <c r="DI396" s="110"/>
      <c r="DJ396" s="110"/>
      <c r="DK396" s="110"/>
      <c r="DL396" s="110"/>
      <c r="DM396" s="110"/>
      <c r="DN396" s="110"/>
      <c r="DO396" s="110"/>
      <c r="DP396" s="110"/>
      <c r="DQ396" s="110"/>
      <c r="DR396" s="110"/>
      <c r="DS396" s="110"/>
      <c r="DT396" s="110"/>
      <c r="DU396" s="110"/>
      <c r="DV396" s="110"/>
      <c r="DW396" s="110"/>
      <c r="DX396" s="110"/>
      <c r="DY396" s="110"/>
      <c r="DZ396" s="110"/>
    </row>
    <row r="397" spans="17:130" s="146" customFormat="1">
      <c r="Q397" s="333"/>
      <c r="R397" s="325"/>
      <c r="S397" s="325"/>
      <c r="T397" s="325"/>
      <c r="U397" s="325"/>
      <c r="V397" s="325"/>
      <c r="W397" s="325"/>
      <c r="X397" s="325"/>
      <c r="Y397" s="325"/>
      <c r="Z397" s="325"/>
      <c r="AA397" s="325"/>
      <c r="AB397" s="325"/>
      <c r="AC397" s="325"/>
      <c r="AD397" s="325"/>
      <c r="AE397" s="325"/>
      <c r="AF397" s="309"/>
      <c r="AG397" s="309"/>
      <c r="AH397" s="301"/>
      <c r="AI397" s="301"/>
      <c r="AJ397" s="301"/>
      <c r="AK397" s="301"/>
      <c r="AL397" s="301"/>
      <c r="AM397" s="301"/>
      <c r="AN397" s="301"/>
      <c r="AO397" s="301"/>
      <c r="AP397" s="301"/>
      <c r="AQ397" s="301"/>
      <c r="AR397" s="301"/>
      <c r="AS397" s="301"/>
      <c r="AT397" s="301"/>
      <c r="AU397" s="301"/>
      <c r="AV397" s="301"/>
      <c r="AW397" s="301"/>
      <c r="AX397" s="301"/>
      <c r="AY397" s="301"/>
      <c r="AZ397" s="301"/>
      <c r="BA397" s="301"/>
      <c r="BB397" s="301"/>
      <c r="BC397" s="301"/>
      <c r="BD397" s="301"/>
      <c r="BE397" s="301"/>
      <c r="BF397" s="301"/>
      <c r="BG397" s="301"/>
      <c r="BH397" s="301"/>
      <c r="BI397" s="301"/>
      <c r="BJ397" s="110"/>
      <c r="BK397" s="110"/>
      <c r="BL397" s="110"/>
      <c r="BM397" s="110"/>
      <c r="BN397" s="110"/>
      <c r="BO397" s="110"/>
      <c r="BP397" s="110"/>
      <c r="BQ397" s="110"/>
      <c r="BR397" s="110"/>
      <c r="BS397" s="110"/>
      <c r="BT397" s="110"/>
      <c r="BU397" s="110"/>
      <c r="BV397" s="110"/>
      <c r="BW397" s="110"/>
      <c r="BX397" s="110"/>
      <c r="BY397" s="110"/>
      <c r="BZ397" s="110"/>
      <c r="CA397" s="110"/>
      <c r="CB397" s="110"/>
      <c r="CC397" s="110"/>
      <c r="CD397" s="110"/>
      <c r="CE397" s="110"/>
      <c r="CF397" s="110"/>
      <c r="CG397" s="110"/>
      <c r="CH397" s="110"/>
      <c r="CI397" s="110"/>
      <c r="CJ397" s="110"/>
      <c r="CK397" s="110"/>
      <c r="CL397" s="110"/>
      <c r="CM397" s="110"/>
      <c r="CN397" s="110"/>
      <c r="CO397" s="110"/>
      <c r="CP397" s="110"/>
      <c r="CQ397" s="110"/>
      <c r="CR397" s="110"/>
      <c r="CS397" s="110"/>
      <c r="CT397" s="110"/>
      <c r="CU397" s="110"/>
      <c r="CV397" s="110"/>
      <c r="CW397" s="110"/>
      <c r="CX397" s="110"/>
      <c r="CY397" s="110"/>
      <c r="CZ397" s="110"/>
      <c r="DA397" s="110"/>
      <c r="DB397" s="110"/>
      <c r="DC397" s="110"/>
      <c r="DD397" s="110"/>
      <c r="DE397" s="110"/>
      <c r="DF397" s="110"/>
      <c r="DG397" s="110"/>
      <c r="DH397" s="110"/>
      <c r="DI397" s="110"/>
      <c r="DJ397" s="110"/>
      <c r="DK397" s="110"/>
      <c r="DL397" s="110"/>
      <c r="DM397" s="110"/>
      <c r="DN397" s="110"/>
      <c r="DO397" s="110"/>
      <c r="DP397" s="110"/>
      <c r="DQ397" s="110"/>
      <c r="DR397" s="110"/>
      <c r="DS397" s="110"/>
      <c r="DT397" s="110"/>
      <c r="DU397" s="110"/>
      <c r="DV397" s="110"/>
      <c r="DW397" s="110"/>
      <c r="DX397" s="110"/>
      <c r="DY397" s="110"/>
      <c r="DZ397" s="110"/>
    </row>
    <row r="398" spans="17:130" s="146" customFormat="1">
      <c r="Q398" s="333"/>
      <c r="R398" s="325"/>
      <c r="S398" s="325"/>
      <c r="T398" s="325"/>
      <c r="U398" s="325"/>
      <c r="V398" s="325"/>
      <c r="W398" s="325"/>
      <c r="X398" s="325"/>
      <c r="Y398" s="325"/>
      <c r="Z398" s="325"/>
      <c r="AA398" s="325"/>
      <c r="AB398" s="325"/>
      <c r="AC398" s="325"/>
      <c r="AD398" s="325"/>
      <c r="AE398" s="325"/>
      <c r="AF398" s="309"/>
      <c r="AG398" s="309"/>
      <c r="AH398" s="301"/>
      <c r="AI398" s="301"/>
      <c r="AJ398" s="301"/>
      <c r="AK398" s="301"/>
      <c r="AL398" s="301"/>
      <c r="AM398" s="301"/>
      <c r="AN398" s="301"/>
      <c r="AO398" s="301"/>
      <c r="AP398" s="301"/>
      <c r="AQ398" s="301"/>
      <c r="AR398" s="301"/>
      <c r="AS398" s="301"/>
      <c r="AT398" s="301"/>
      <c r="AU398" s="301"/>
      <c r="AV398" s="301"/>
      <c r="AW398" s="301"/>
      <c r="AX398" s="301"/>
      <c r="AY398" s="301"/>
      <c r="AZ398" s="301"/>
      <c r="BA398" s="301"/>
      <c r="BB398" s="301"/>
      <c r="BC398" s="301"/>
      <c r="BD398" s="301"/>
      <c r="BE398" s="301"/>
      <c r="BF398" s="301"/>
      <c r="BG398" s="301"/>
      <c r="BH398" s="301"/>
      <c r="BI398" s="301"/>
      <c r="BJ398" s="110"/>
      <c r="BK398" s="110"/>
      <c r="BL398" s="110"/>
      <c r="BM398" s="110"/>
      <c r="BN398" s="110"/>
      <c r="BO398" s="110"/>
      <c r="BP398" s="110"/>
      <c r="BQ398" s="110"/>
      <c r="BR398" s="110"/>
      <c r="BS398" s="110"/>
      <c r="BT398" s="110"/>
      <c r="BU398" s="110"/>
      <c r="BV398" s="110"/>
      <c r="BW398" s="110"/>
      <c r="BX398" s="110"/>
      <c r="BY398" s="110"/>
      <c r="BZ398" s="110"/>
      <c r="CA398" s="110"/>
      <c r="CB398" s="110"/>
      <c r="CC398" s="110"/>
      <c r="CD398" s="110"/>
      <c r="CE398" s="110"/>
      <c r="CF398" s="110"/>
      <c r="CG398" s="110"/>
      <c r="CH398" s="110"/>
      <c r="CI398" s="110"/>
      <c r="CJ398" s="110"/>
      <c r="CK398" s="110"/>
      <c r="CL398" s="110"/>
      <c r="CM398" s="110"/>
      <c r="CN398" s="110"/>
      <c r="CO398" s="110"/>
      <c r="CP398" s="110"/>
      <c r="CQ398" s="110"/>
      <c r="CR398" s="110"/>
      <c r="CS398" s="110"/>
      <c r="CT398" s="110"/>
      <c r="CU398" s="110"/>
      <c r="CV398" s="110"/>
      <c r="CW398" s="110"/>
      <c r="CX398" s="110"/>
      <c r="CY398" s="110"/>
      <c r="CZ398" s="110"/>
      <c r="DA398" s="110"/>
      <c r="DB398" s="110"/>
      <c r="DC398" s="110"/>
      <c r="DD398" s="110"/>
      <c r="DE398" s="110"/>
      <c r="DF398" s="110"/>
      <c r="DG398" s="110"/>
      <c r="DH398" s="110"/>
      <c r="DI398" s="110"/>
      <c r="DJ398" s="110"/>
      <c r="DK398" s="110"/>
      <c r="DL398" s="110"/>
      <c r="DM398" s="110"/>
      <c r="DN398" s="110"/>
      <c r="DO398" s="110"/>
      <c r="DP398" s="110"/>
      <c r="DQ398" s="110"/>
      <c r="DR398" s="110"/>
      <c r="DS398" s="110"/>
      <c r="DT398" s="110"/>
      <c r="DU398" s="110"/>
      <c r="DV398" s="110"/>
      <c r="DW398" s="110"/>
      <c r="DX398" s="110"/>
      <c r="DY398" s="110"/>
      <c r="DZ398" s="110"/>
    </row>
    <row r="399" spans="17:130" s="146" customFormat="1">
      <c r="Q399" s="333"/>
      <c r="R399" s="325"/>
      <c r="S399" s="325"/>
      <c r="T399" s="325"/>
      <c r="U399" s="325"/>
      <c r="V399" s="325"/>
      <c r="W399" s="325"/>
      <c r="X399" s="325"/>
      <c r="Y399" s="325"/>
      <c r="Z399" s="325"/>
      <c r="AA399" s="325"/>
      <c r="AB399" s="325"/>
      <c r="AC399" s="325"/>
      <c r="AD399" s="325"/>
      <c r="AE399" s="325"/>
      <c r="AF399" s="309"/>
      <c r="AG399" s="309"/>
      <c r="AH399" s="301"/>
      <c r="AI399" s="301"/>
      <c r="AJ399" s="301"/>
      <c r="AK399" s="301"/>
      <c r="AL399" s="301"/>
      <c r="AM399" s="301"/>
      <c r="AN399" s="301"/>
      <c r="AO399" s="301"/>
      <c r="AP399" s="301"/>
      <c r="AQ399" s="301"/>
      <c r="AR399" s="301"/>
      <c r="AS399" s="301"/>
      <c r="AT399" s="301"/>
      <c r="AU399" s="301"/>
      <c r="AV399" s="301"/>
      <c r="AW399" s="301"/>
      <c r="AX399" s="301"/>
      <c r="AY399" s="301"/>
      <c r="AZ399" s="301"/>
      <c r="BA399" s="301"/>
      <c r="BB399" s="301"/>
      <c r="BC399" s="301"/>
      <c r="BD399" s="301"/>
      <c r="BE399" s="301"/>
      <c r="BF399" s="301"/>
      <c r="BG399" s="301"/>
      <c r="BH399" s="301"/>
      <c r="BI399" s="301"/>
      <c r="BJ399" s="110"/>
      <c r="BK399" s="110"/>
      <c r="BL399" s="110"/>
      <c r="BM399" s="110"/>
      <c r="BN399" s="110"/>
      <c r="BO399" s="110"/>
      <c r="BP399" s="110"/>
      <c r="BQ399" s="110"/>
      <c r="BR399" s="110"/>
      <c r="BS399" s="110"/>
      <c r="BT399" s="110"/>
      <c r="BU399" s="110"/>
      <c r="BV399" s="110"/>
      <c r="BW399" s="110"/>
      <c r="BX399" s="110"/>
      <c r="BY399" s="110"/>
      <c r="BZ399" s="110"/>
      <c r="CA399" s="110"/>
      <c r="CB399" s="110"/>
      <c r="CC399" s="110"/>
      <c r="CD399" s="110"/>
      <c r="CE399" s="110"/>
      <c r="CF399" s="110"/>
      <c r="CG399" s="110"/>
      <c r="CH399" s="110"/>
      <c r="CI399" s="110"/>
      <c r="CJ399" s="110"/>
      <c r="CK399" s="110"/>
      <c r="CL399" s="110"/>
      <c r="CM399" s="110"/>
      <c r="CN399" s="110"/>
      <c r="CO399" s="110"/>
      <c r="CP399" s="110"/>
      <c r="CQ399" s="110"/>
      <c r="CR399" s="110"/>
      <c r="CS399" s="110"/>
      <c r="CT399" s="110"/>
      <c r="CU399" s="110"/>
      <c r="CV399" s="110"/>
      <c r="CW399" s="110"/>
      <c r="CX399" s="110"/>
      <c r="CY399" s="110"/>
      <c r="CZ399" s="110"/>
      <c r="DA399" s="110"/>
      <c r="DB399" s="110"/>
      <c r="DC399" s="110"/>
      <c r="DD399" s="110"/>
      <c r="DE399" s="110"/>
      <c r="DF399" s="110"/>
      <c r="DG399" s="110"/>
      <c r="DH399" s="110"/>
      <c r="DI399" s="110"/>
      <c r="DJ399" s="110"/>
      <c r="DK399" s="110"/>
      <c r="DL399" s="110"/>
      <c r="DM399" s="110"/>
      <c r="DN399" s="110"/>
      <c r="DO399" s="110"/>
      <c r="DP399" s="110"/>
      <c r="DQ399" s="110"/>
      <c r="DR399" s="110"/>
      <c r="DS399" s="110"/>
      <c r="DT399" s="110"/>
      <c r="DU399" s="110"/>
      <c r="DV399" s="110"/>
      <c r="DW399" s="110"/>
      <c r="DX399" s="110"/>
      <c r="DY399" s="110"/>
      <c r="DZ399" s="110"/>
    </row>
    <row r="400" spans="17:130" s="146" customFormat="1">
      <c r="Q400" s="333"/>
      <c r="R400" s="325"/>
      <c r="S400" s="325"/>
      <c r="T400" s="325"/>
      <c r="U400" s="325"/>
      <c r="V400" s="325"/>
      <c r="W400" s="325"/>
      <c r="X400" s="325"/>
      <c r="Y400" s="325"/>
      <c r="Z400" s="325"/>
      <c r="AA400" s="325"/>
      <c r="AB400" s="325"/>
      <c r="AC400" s="325"/>
      <c r="AD400" s="325"/>
      <c r="AE400" s="325"/>
      <c r="AF400" s="309"/>
      <c r="AG400" s="309"/>
      <c r="AH400" s="301"/>
      <c r="AI400" s="301"/>
      <c r="AJ400" s="301"/>
      <c r="AK400" s="301"/>
      <c r="AL400" s="301"/>
      <c r="AM400" s="301"/>
      <c r="AN400" s="301"/>
      <c r="AO400" s="301"/>
      <c r="AP400" s="301"/>
      <c r="AQ400" s="301"/>
      <c r="AR400" s="301"/>
      <c r="AS400" s="301"/>
      <c r="AT400" s="301"/>
      <c r="AU400" s="301"/>
      <c r="AV400" s="301"/>
      <c r="AW400" s="301"/>
      <c r="AX400" s="301"/>
      <c r="AY400" s="301"/>
      <c r="AZ400" s="301"/>
      <c r="BA400" s="301"/>
      <c r="BB400" s="301"/>
      <c r="BC400" s="301"/>
      <c r="BD400" s="301"/>
      <c r="BE400" s="301"/>
      <c r="BF400" s="301"/>
      <c r="BG400" s="301"/>
      <c r="BH400" s="301"/>
      <c r="BI400" s="301"/>
      <c r="BJ400" s="110"/>
      <c r="BK400" s="110"/>
      <c r="BL400" s="110"/>
      <c r="BM400" s="110"/>
      <c r="BN400" s="110"/>
      <c r="BO400" s="110"/>
      <c r="BP400" s="110"/>
      <c r="BQ400" s="110"/>
      <c r="BR400" s="110"/>
      <c r="BS400" s="110"/>
      <c r="BT400" s="110"/>
      <c r="BU400" s="110"/>
      <c r="BV400" s="110"/>
      <c r="BW400" s="110"/>
      <c r="BX400" s="110"/>
      <c r="BY400" s="110"/>
      <c r="BZ400" s="110"/>
      <c r="CA400" s="110"/>
      <c r="CB400" s="110"/>
      <c r="CC400" s="110"/>
      <c r="CD400" s="110"/>
      <c r="CE400" s="110"/>
      <c r="CF400" s="110"/>
      <c r="CG400" s="110"/>
      <c r="CH400" s="110"/>
      <c r="CI400" s="110"/>
      <c r="CJ400" s="110"/>
      <c r="CK400" s="110"/>
      <c r="CL400" s="110"/>
      <c r="CM400" s="110"/>
      <c r="CN400" s="110"/>
      <c r="CO400" s="110"/>
      <c r="CP400" s="110"/>
      <c r="CQ400" s="110"/>
      <c r="CR400" s="110"/>
      <c r="CS400" s="110"/>
      <c r="CT400" s="110"/>
      <c r="CU400" s="110"/>
      <c r="CV400" s="110"/>
      <c r="CW400" s="110"/>
      <c r="CX400" s="110"/>
      <c r="CY400" s="110"/>
      <c r="CZ400" s="110"/>
      <c r="DA400" s="110"/>
      <c r="DB400" s="110"/>
      <c r="DC400" s="110"/>
      <c r="DD400" s="110"/>
      <c r="DE400" s="110"/>
      <c r="DF400" s="110"/>
      <c r="DG400" s="110"/>
      <c r="DH400" s="110"/>
      <c r="DI400" s="110"/>
      <c r="DJ400" s="110"/>
      <c r="DK400" s="110"/>
      <c r="DL400" s="110"/>
      <c r="DM400" s="110"/>
      <c r="DN400" s="110"/>
      <c r="DO400" s="110"/>
      <c r="DP400" s="110"/>
      <c r="DQ400" s="110"/>
      <c r="DR400" s="110"/>
      <c r="DS400" s="110"/>
      <c r="DT400" s="110"/>
      <c r="DU400" s="110"/>
      <c r="DV400" s="110"/>
      <c r="DW400" s="110"/>
      <c r="DX400" s="110"/>
      <c r="DY400" s="110"/>
      <c r="DZ400" s="110"/>
    </row>
    <row r="401" spans="17:130" s="146" customFormat="1">
      <c r="Q401" s="333"/>
      <c r="R401" s="325"/>
      <c r="S401" s="325"/>
      <c r="T401" s="325"/>
      <c r="U401" s="325"/>
      <c r="V401" s="325"/>
      <c r="W401" s="325"/>
      <c r="X401" s="325"/>
      <c r="Y401" s="325"/>
      <c r="Z401" s="325"/>
      <c r="AA401" s="325"/>
      <c r="AB401" s="325"/>
      <c r="AC401" s="325"/>
      <c r="AD401" s="325"/>
      <c r="AE401" s="325"/>
      <c r="AF401" s="309"/>
      <c r="AG401" s="309"/>
      <c r="AH401" s="301"/>
      <c r="AI401" s="301"/>
      <c r="AJ401" s="301"/>
      <c r="AK401" s="301"/>
      <c r="AL401" s="301"/>
      <c r="AM401" s="301"/>
      <c r="AN401" s="301"/>
      <c r="AO401" s="301"/>
      <c r="AP401" s="301"/>
      <c r="AQ401" s="301"/>
      <c r="AR401" s="301"/>
      <c r="AS401" s="301"/>
      <c r="AT401" s="301"/>
      <c r="AU401" s="301"/>
      <c r="AV401" s="301"/>
      <c r="AW401" s="301"/>
      <c r="AX401" s="301"/>
      <c r="AY401" s="301"/>
      <c r="AZ401" s="301"/>
      <c r="BA401" s="301"/>
      <c r="BB401" s="301"/>
      <c r="BC401" s="301"/>
      <c r="BD401" s="301"/>
      <c r="BE401" s="301"/>
      <c r="BF401" s="301"/>
      <c r="BG401" s="301"/>
      <c r="BH401" s="301"/>
      <c r="BI401" s="301"/>
      <c r="BJ401" s="110"/>
      <c r="BK401" s="110"/>
      <c r="BL401" s="110"/>
      <c r="BM401" s="110"/>
      <c r="BN401" s="110"/>
      <c r="BO401" s="110"/>
      <c r="BP401" s="110"/>
      <c r="BQ401" s="110"/>
      <c r="BR401" s="110"/>
      <c r="BS401" s="110"/>
      <c r="BT401" s="110"/>
      <c r="BU401" s="110"/>
      <c r="BV401" s="110"/>
      <c r="BW401" s="110"/>
      <c r="BX401" s="110"/>
      <c r="BY401" s="110"/>
      <c r="BZ401" s="110"/>
      <c r="CA401" s="110"/>
      <c r="CB401" s="110"/>
      <c r="CC401" s="110"/>
      <c r="CD401" s="110"/>
      <c r="CE401" s="110"/>
      <c r="CF401" s="110"/>
      <c r="CG401" s="110"/>
      <c r="CH401" s="110"/>
      <c r="CI401" s="110"/>
      <c r="CJ401" s="110"/>
      <c r="CK401" s="110"/>
      <c r="CL401" s="110"/>
      <c r="CM401" s="110"/>
      <c r="CN401" s="110"/>
      <c r="CO401" s="110"/>
      <c r="CP401" s="110"/>
      <c r="CQ401" s="110"/>
      <c r="CR401" s="110"/>
      <c r="CS401" s="110"/>
      <c r="CT401" s="110"/>
      <c r="CU401" s="110"/>
      <c r="CV401" s="110"/>
      <c r="CW401" s="110"/>
      <c r="CX401" s="110"/>
      <c r="CY401" s="110"/>
      <c r="CZ401" s="110"/>
      <c r="DA401" s="110"/>
      <c r="DB401" s="110"/>
      <c r="DC401" s="110"/>
      <c r="DD401" s="110"/>
      <c r="DE401" s="110"/>
      <c r="DF401" s="110"/>
      <c r="DG401" s="110"/>
      <c r="DH401" s="110"/>
      <c r="DI401" s="110"/>
      <c r="DJ401" s="110"/>
      <c r="DK401" s="110"/>
      <c r="DL401" s="110"/>
      <c r="DM401" s="110"/>
      <c r="DN401" s="110"/>
      <c r="DO401" s="110"/>
      <c r="DP401" s="110"/>
      <c r="DQ401" s="110"/>
      <c r="DR401" s="110"/>
      <c r="DS401" s="110"/>
      <c r="DT401" s="110"/>
      <c r="DU401" s="110"/>
      <c r="DV401" s="110"/>
      <c r="DW401" s="110"/>
      <c r="DX401" s="110"/>
      <c r="DY401" s="110"/>
      <c r="DZ401" s="110"/>
    </row>
    <row r="402" spans="17:130" s="146" customFormat="1">
      <c r="Q402" s="333"/>
      <c r="R402" s="325"/>
      <c r="S402" s="325"/>
      <c r="T402" s="325"/>
      <c r="U402" s="325"/>
      <c r="V402" s="325"/>
      <c r="W402" s="325"/>
      <c r="X402" s="325"/>
      <c r="Y402" s="325"/>
      <c r="Z402" s="325"/>
      <c r="AA402" s="325"/>
      <c r="AB402" s="325"/>
      <c r="AC402" s="325"/>
      <c r="AD402" s="325"/>
      <c r="AE402" s="325"/>
      <c r="AF402" s="309"/>
      <c r="AG402" s="309"/>
      <c r="AH402" s="301"/>
      <c r="AI402" s="301"/>
      <c r="AJ402" s="301"/>
      <c r="AK402" s="301"/>
      <c r="AL402" s="301"/>
      <c r="AM402" s="301"/>
      <c r="AN402" s="301"/>
      <c r="AO402" s="301"/>
      <c r="AP402" s="301"/>
      <c r="AQ402" s="301"/>
      <c r="AR402" s="301"/>
      <c r="AS402" s="301"/>
      <c r="AT402" s="301"/>
      <c r="AU402" s="301"/>
      <c r="AV402" s="301"/>
      <c r="AW402" s="301"/>
      <c r="AX402" s="301"/>
      <c r="AY402" s="301"/>
      <c r="AZ402" s="301"/>
      <c r="BA402" s="301"/>
      <c r="BB402" s="301"/>
      <c r="BC402" s="301"/>
      <c r="BD402" s="301"/>
      <c r="BE402" s="301"/>
      <c r="BF402" s="301"/>
      <c r="BG402" s="301"/>
      <c r="BH402" s="301"/>
      <c r="BI402" s="301"/>
      <c r="BJ402" s="110"/>
      <c r="BK402" s="110"/>
      <c r="BL402" s="110"/>
      <c r="BM402" s="110"/>
      <c r="BN402" s="110"/>
      <c r="BO402" s="110"/>
      <c r="BP402" s="110"/>
      <c r="BQ402" s="110"/>
      <c r="BR402" s="110"/>
      <c r="BS402" s="110"/>
      <c r="BT402" s="110"/>
      <c r="BU402" s="110"/>
      <c r="BV402" s="110"/>
      <c r="BW402" s="110"/>
      <c r="BX402" s="110"/>
      <c r="BY402" s="110"/>
      <c r="BZ402" s="110"/>
      <c r="CA402" s="110"/>
      <c r="CB402" s="110"/>
      <c r="CC402" s="110"/>
      <c r="CD402" s="110"/>
      <c r="CE402" s="110"/>
      <c r="CF402" s="110"/>
      <c r="CG402" s="110"/>
      <c r="CH402" s="110"/>
      <c r="CI402" s="110"/>
      <c r="CJ402" s="110"/>
      <c r="CK402" s="110"/>
      <c r="CL402" s="110"/>
      <c r="CM402" s="110"/>
      <c r="CN402" s="110"/>
      <c r="CO402" s="110"/>
      <c r="CP402" s="110"/>
      <c r="CQ402" s="110"/>
      <c r="CR402" s="110"/>
      <c r="CS402" s="110"/>
      <c r="CT402" s="110"/>
      <c r="CU402" s="110"/>
      <c r="CV402" s="110"/>
      <c r="CW402" s="110"/>
      <c r="CX402" s="110"/>
      <c r="CY402" s="110"/>
      <c r="CZ402" s="110"/>
      <c r="DA402" s="110"/>
      <c r="DB402" s="110"/>
      <c r="DC402" s="110"/>
      <c r="DD402" s="110"/>
      <c r="DE402" s="110"/>
      <c r="DF402" s="110"/>
      <c r="DG402" s="110"/>
      <c r="DH402" s="110"/>
      <c r="DI402" s="110"/>
      <c r="DJ402" s="110"/>
      <c r="DK402" s="110"/>
      <c r="DL402" s="110"/>
      <c r="DM402" s="110"/>
      <c r="DN402" s="110"/>
      <c r="DO402" s="110"/>
      <c r="DP402" s="110"/>
      <c r="DQ402" s="110"/>
      <c r="DR402" s="110"/>
      <c r="DS402" s="110"/>
      <c r="DT402" s="110"/>
      <c r="DU402" s="110"/>
      <c r="DV402" s="110"/>
      <c r="DW402" s="110"/>
      <c r="DX402" s="110"/>
      <c r="DY402" s="110"/>
      <c r="DZ402" s="110"/>
    </row>
    <row r="403" spans="17:130" s="146" customFormat="1">
      <c r="Q403" s="333"/>
      <c r="R403" s="325"/>
      <c r="S403" s="325"/>
      <c r="T403" s="325"/>
      <c r="U403" s="325"/>
      <c r="V403" s="325"/>
      <c r="W403" s="325"/>
      <c r="X403" s="325"/>
      <c r="Y403" s="325"/>
      <c r="Z403" s="325"/>
      <c r="AA403" s="325"/>
      <c r="AB403" s="325"/>
      <c r="AC403" s="325"/>
      <c r="AD403" s="325"/>
      <c r="AE403" s="325"/>
      <c r="AF403" s="309"/>
      <c r="AG403" s="309"/>
      <c r="AH403" s="301"/>
      <c r="AI403" s="301"/>
      <c r="AJ403" s="301"/>
      <c r="AK403" s="301"/>
      <c r="AL403" s="301"/>
      <c r="AM403" s="301"/>
      <c r="AN403" s="301"/>
      <c r="AO403" s="301"/>
      <c r="AP403" s="301"/>
      <c r="AQ403" s="301"/>
      <c r="AR403" s="301"/>
      <c r="AS403" s="301"/>
      <c r="AT403" s="301"/>
      <c r="AU403" s="301"/>
      <c r="AV403" s="301"/>
      <c r="AW403" s="301"/>
      <c r="AX403" s="301"/>
      <c r="AY403" s="301"/>
      <c r="AZ403" s="301"/>
      <c r="BA403" s="301"/>
      <c r="BB403" s="301"/>
      <c r="BC403" s="301"/>
      <c r="BD403" s="301"/>
      <c r="BE403" s="301"/>
      <c r="BF403" s="301"/>
      <c r="BG403" s="301"/>
      <c r="BH403" s="301"/>
      <c r="BI403" s="301"/>
      <c r="BJ403" s="110"/>
      <c r="BK403" s="110"/>
      <c r="BL403" s="110"/>
      <c r="BM403" s="110"/>
      <c r="BN403" s="110"/>
      <c r="BO403" s="110"/>
      <c r="BP403" s="110"/>
      <c r="BQ403" s="110"/>
      <c r="BR403" s="110"/>
      <c r="BS403" s="110"/>
      <c r="BT403" s="110"/>
      <c r="BU403" s="110"/>
      <c r="BV403" s="110"/>
      <c r="BW403" s="110"/>
      <c r="BX403" s="110"/>
      <c r="BY403" s="110"/>
      <c r="BZ403" s="110"/>
      <c r="CA403" s="110"/>
      <c r="CB403" s="110"/>
      <c r="CC403" s="110"/>
      <c r="CD403" s="110"/>
      <c r="CE403" s="110"/>
      <c r="CF403" s="110"/>
      <c r="CG403" s="110"/>
      <c r="CH403" s="110"/>
      <c r="CI403" s="110"/>
      <c r="CJ403" s="110"/>
      <c r="CK403" s="110"/>
      <c r="CL403" s="110"/>
      <c r="CM403" s="110"/>
      <c r="CN403" s="110"/>
      <c r="CO403" s="110"/>
      <c r="CP403" s="110"/>
      <c r="CQ403" s="110"/>
      <c r="CR403" s="110"/>
      <c r="CS403" s="110"/>
      <c r="CT403" s="110"/>
      <c r="CU403" s="110"/>
      <c r="CV403" s="110"/>
      <c r="CW403" s="110"/>
      <c r="CX403" s="110"/>
      <c r="CY403" s="110"/>
      <c r="CZ403" s="110"/>
      <c r="DA403" s="110"/>
      <c r="DB403" s="110"/>
      <c r="DC403" s="110"/>
      <c r="DD403" s="110"/>
      <c r="DE403" s="110"/>
      <c r="DF403" s="110"/>
      <c r="DG403" s="110"/>
      <c r="DH403" s="110"/>
      <c r="DI403" s="110"/>
      <c r="DJ403" s="110"/>
      <c r="DK403" s="110"/>
      <c r="DL403" s="110"/>
      <c r="DM403" s="110"/>
      <c r="DN403" s="110"/>
      <c r="DO403" s="110"/>
      <c r="DP403" s="110"/>
      <c r="DQ403" s="110"/>
      <c r="DR403" s="110"/>
      <c r="DS403" s="110"/>
      <c r="DT403" s="110"/>
      <c r="DU403" s="110"/>
      <c r="DV403" s="110"/>
      <c r="DW403" s="110"/>
      <c r="DX403" s="110"/>
      <c r="DY403" s="110"/>
      <c r="DZ403" s="110"/>
    </row>
    <row r="404" spans="17:130" s="146" customFormat="1">
      <c r="Q404" s="333"/>
      <c r="R404" s="325"/>
      <c r="S404" s="325"/>
      <c r="T404" s="325"/>
      <c r="U404" s="325"/>
      <c r="V404" s="325"/>
      <c r="W404" s="325"/>
      <c r="X404" s="325"/>
      <c r="Y404" s="325"/>
      <c r="Z404" s="325"/>
      <c r="AA404" s="325"/>
      <c r="AB404" s="325"/>
      <c r="AC404" s="325"/>
      <c r="AD404" s="325"/>
      <c r="AE404" s="325"/>
      <c r="AF404" s="309"/>
      <c r="AG404" s="309"/>
      <c r="AH404" s="301"/>
      <c r="AI404" s="301"/>
      <c r="AJ404" s="301"/>
      <c r="AK404" s="301"/>
      <c r="AL404" s="301"/>
      <c r="AM404" s="301"/>
      <c r="AN404" s="301"/>
      <c r="AO404" s="301"/>
      <c r="AP404" s="301"/>
      <c r="AQ404" s="301"/>
      <c r="AR404" s="301"/>
      <c r="AS404" s="301"/>
      <c r="AT404" s="301"/>
      <c r="AU404" s="301"/>
      <c r="AV404" s="301"/>
      <c r="AW404" s="301"/>
      <c r="AX404" s="301"/>
      <c r="AY404" s="301"/>
      <c r="AZ404" s="301"/>
      <c r="BA404" s="301"/>
      <c r="BB404" s="301"/>
      <c r="BC404" s="301"/>
      <c r="BD404" s="301"/>
      <c r="BE404" s="301"/>
      <c r="BF404" s="301"/>
      <c r="BG404" s="301"/>
      <c r="BH404" s="301"/>
      <c r="BI404" s="301"/>
      <c r="BJ404" s="110"/>
      <c r="BK404" s="110"/>
      <c r="BL404" s="110"/>
      <c r="BM404" s="110"/>
      <c r="BN404" s="110"/>
      <c r="BO404" s="110"/>
      <c r="BP404" s="110"/>
      <c r="BQ404" s="110"/>
      <c r="BR404" s="110"/>
      <c r="BS404" s="110"/>
      <c r="BT404" s="110"/>
      <c r="BU404" s="110"/>
      <c r="BV404" s="110"/>
      <c r="BW404" s="110"/>
      <c r="BX404" s="110"/>
      <c r="BY404" s="110"/>
      <c r="BZ404" s="110"/>
      <c r="CA404" s="110"/>
      <c r="CB404" s="110"/>
      <c r="CC404" s="110"/>
      <c r="CD404" s="110"/>
      <c r="CE404" s="110"/>
      <c r="CF404" s="110"/>
      <c r="CG404" s="110"/>
      <c r="CH404" s="110"/>
      <c r="CI404" s="110"/>
      <c r="CJ404" s="110"/>
      <c r="CK404" s="110"/>
      <c r="CL404" s="110"/>
      <c r="CM404" s="110"/>
      <c r="CN404" s="110"/>
      <c r="CO404" s="110"/>
      <c r="CP404" s="110"/>
      <c r="CQ404" s="110"/>
      <c r="CR404" s="110"/>
      <c r="CS404" s="110"/>
      <c r="CT404" s="110"/>
      <c r="CU404" s="110"/>
      <c r="CV404" s="110"/>
      <c r="CW404" s="110"/>
      <c r="CX404" s="110"/>
      <c r="CY404" s="110"/>
      <c r="CZ404" s="110"/>
      <c r="DA404" s="110"/>
      <c r="DB404" s="110"/>
      <c r="DC404" s="110"/>
      <c r="DD404" s="110"/>
      <c r="DE404" s="110"/>
      <c r="DF404" s="110"/>
      <c r="DG404" s="110"/>
      <c r="DH404" s="110"/>
      <c r="DI404" s="110"/>
      <c r="DJ404" s="110"/>
      <c r="DK404" s="110"/>
      <c r="DL404" s="110"/>
      <c r="DM404" s="110"/>
      <c r="DN404" s="110"/>
      <c r="DO404" s="110"/>
      <c r="DP404" s="110"/>
      <c r="DQ404" s="110"/>
      <c r="DR404" s="110"/>
      <c r="DS404" s="110"/>
      <c r="DT404" s="110"/>
      <c r="DU404" s="110"/>
      <c r="DV404" s="110"/>
      <c r="DW404" s="110"/>
      <c r="DX404" s="110"/>
      <c r="DY404" s="110"/>
      <c r="DZ404" s="110"/>
    </row>
    <row r="405" spans="17:130" s="146" customFormat="1">
      <c r="Q405" s="333"/>
      <c r="R405" s="325"/>
      <c r="S405" s="325"/>
      <c r="T405" s="325"/>
      <c r="U405" s="325"/>
      <c r="V405" s="325"/>
      <c r="W405" s="325"/>
      <c r="X405" s="325"/>
      <c r="Y405" s="325"/>
      <c r="Z405" s="325"/>
      <c r="AA405" s="325"/>
      <c r="AB405" s="325"/>
      <c r="AC405" s="325"/>
      <c r="AD405" s="325"/>
      <c r="AE405" s="325"/>
      <c r="AF405" s="309"/>
      <c r="AG405" s="309"/>
      <c r="AH405" s="301"/>
      <c r="AI405" s="301"/>
      <c r="AJ405" s="301"/>
      <c r="AK405" s="301"/>
      <c r="AL405" s="301"/>
      <c r="AM405" s="301"/>
      <c r="AN405" s="301"/>
      <c r="AO405" s="301"/>
      <c r="AP405" s="301"/>
      <c r="AQ405" s="301"/>
      <c r="AR405" s="301"/>
      <c r="AS405" s="301"/>
      <c r="AT405" s="301"/>
      <c r="AU405" s="301"/>
      <c r="AV405" s="301"/>
      <c r="AW405" s="301"/>
      <c r="AX405" s="301"/>
      <c r="AY405" s="301"/>
      <c r="AZ405" s="301"/>
      <c r="BA405" s="301"/>
      <c r="BB405" s="301"/>
      <c r="BC405" s="301"/>
      <c r="BD405" s="301"/>
      <c r="BE405" s="301"/>
      <c r="BF405" s="301"/>
      <c r="BG405" s="301"/>
      <c r="BH405" s="301"/>
      <c r="BI405" s="301"/>
      <c r="BJ405" s="110"/>
      <c r="BK405" s="110"/>
      <c r="BL405" s="110"/>
      <c r="BM405" s="110"/>
      <c r="BN405" s="110"/>
      <c r="BO405" s="110"/>
      <c r="BP405" s="110"/>
      <c r="BQ405" s="110"/>
      <c r="BR405" s="110"/>
      <c r="BS405" s="110"/>
      <c r="BT405" s="110"/>
      <c r="BU405" s="110"/>
      <c r="BV405" s="110"/>
      <c r="BW405" s="110"/>
      <c r="BX405" s="110"/>
      <c r="BY405" s="110"/>
      <c r="BZ405" s="110"/>
      <c r="CA405" s="110"/>
      <c r="CB405" s="110"/>
      <c r="CC405" s="110"/>
      <c r="CD405" s="110"/>
      <c r="CE405" s="110"/>
      <c r="CF405" s="110"/>
      <c r="CG405" s="110"/>
      <c r="CH405" s="110"/>
      <c r="CI405" s="110"/>
      <c r="CJ405" s="110"/>
      <c r="CK405" s="110"/>
      <c r="CL405" s="110"/>
      <c r="CM405" s="110"/>
      <c r="CN405" s="110"/>
      <c r="CO405" s="110"/>
      <c r="CP405" s="110"/>
      <c r="CQ405" s="110"/>
      <c r="CR405" s="110"/>
      <c r="CS405" s="110"/>
      <c r="CT405" s="110"/>
      <c r="CU405" s="110"/>
      <c r="CV405" s="110"/>
      <c r="CW405" s="110"/>
      <c r="CX405" s="110"/>
      <c r="CY405" s="110"/>
      <c r="CZ405" s="110"/>
      <c r="DA405" s="110"/>
      <c r="DB405" s="110"/>
      <c r="DC405" s="110"/>
      <c r="DD405" s="110"/>
      <c r="DE405" s="110"/>
      <c r="DF405" s="110"/>
      <c r="DG405" s="110"/>
      <c r="DH405" s="110"/>
      <c r="DI405" s="110"/>
      <c r="DJ405" s="110"/>
      <c r="DK405" s="110"/>
      <c r="DL405" s="110"/>
      <c r="DM405" s="110"/>
      <c r="DN405" s="110"/>
      <c r="DO405" s="110"/>
      <c r="DP405" s="110"/>
      <c r="DQ405" s="110"/>
      <c r="DR405" s="110"/>
      <c r="DS405" s="110"/>
      <c r="DT405" s="110"/>
      <c r="DU405" s="110"/>
      <c r="DV405" s="110"/>
      <c r="DW405" s="110"/>
      <c r="DX405" s="110"/>
      <c r="DY405" s="110"/>
      <c r="DZ405" s="110"/>
    </row>
    <row r="406" spans="17:130" s="146" customFormat="1">
      <c r="Q406" s="333"/>
      <c r="R406" s="325"/>
      <c r="S406" s="325"/>
      <c r="T406" s="325"/>
      <c r="U406" s="325"/>
      <c r="V406" s="325"/>
      <c r="W406" s="325"/>
      <c r="X406" s="325"/>
      <c r="Y406" s="325"/>
      <c r="Z406" s="325"/>
      <c r="AA406" s="325"/>
      <c r="AB406" s="325"/>
      <c r="AC406" s="325"/>
      <c r="AD406" s="325"/>
      <c r="AE406" s="325"/>
      <c r="AF406" s="309"/>
      <c r="AG406" s="309"/>
      <c r="AH406" s="301"/>
      <c r="AI406" s="301"/>
      <c r="AJ406" s="301"/>
      <c r="AK406" s="301"/>
      <c r="AL406" s="301"/>
      <c r="AM406" s="301"/>
      <c r="AN406" s="301"/>
      <c r="AO406" s="301"/>
      <c r="AP406" s="301"/>
      <c r="AQ406" s="301"/>
      <c r="AR406" s="301"/>
      <c r="AS406" s="301"/>
      <c r="AT406" s="301"/>
      <c r="AU406" s="301"/>
      <c r="AV406" s="301"/>
      <c r="AW406" s="301"/>
      <c r="AX406" s="301"/>
      <c r="AY406" s="301"/>
      <c r="AZ406" s="301"/>
      <c r="BA406" s="301"/>
      <c r="BB406" s="301"/>
      <c r="BC406" s="301"/>
      <c r="BD406" s="301"/>
      <c r="BE406" s="301"/>
      <c r="BF406" s="301"/>
      <c r="BG406" s="301"/>
      <c r="BH406" s="301"/>
      <c r="BI406" s="301"/>
      <c r="BJ406" s="110"/>
      <c r="BK406" s="110"/>
      <c r="BL406" s="110"/>
      <c r="BM406" s="110"/>
      <c r="BN406" s="110"/>
      <c r="BO406" s="110"/>
      <c r="BP406" s="110"/>
      <c r="BQ406" s="110"/>
      <c r="BR406" s="110"/>
      <c r="BS406" s="110"/>
      <c r="BT406" s="110"/>
      <c r="BU406" s="110"/>
      <c r="BV406" s="110"/>
      <c r="BW406" s="110"/>
      <c r="BX406" s="110"/>
      <c r="BY406" s="110"/>
      <c r="BZ406" s="110"/>
      <c r="CA406" s="110"/>
      <c r="CB406" s="110"/>
      <c r="CC406" s="110"/>
      <c r="CD406" s="110"/>
      <c r="CE406" s="110"/>
      <c r="CF406" s="110"/>
      <c r="CG406" s="110"/>
      <c r="CH406" s="110"/>
      <c r="CI406" s="110"/>
      <c r="CJ406" s="110"/>
      <c r="CK406" s="110"/>
      <c r="CL406" s="110"/>
      <c r="CM406" s="110"/>
      <c r="CN406" s="110"/>
      <c r="CO406" s="110"/>
      <c r="CP406" s="110"/>
      <c r="CQ406" s="110"/>
      <c r="CR406" s="110"/>
      <c r="CS406" s="110"/>
      <c r="CT406" s="110"/>
      <c r="CU406" s="110"/>
      <c r="CV406" s="110"/>
      <c r="CW406" s="110"/>
      <c r="CX406" s="110"/>
      <c r="CY406" s="110"/>
      <c r="CZ406" s="110"/>
      <c r="DA406" s="110"/>
      <c r="DB406" s="110"/>
      <c r="DC406" s="110"/>
      <c r="DD406" s="110"/>
      <c r="DE406" s="110"/>
      <c r="DF406" s="110"/>
      <c r="DG406" s="110"/>
      <c r="DH406" s="110"/>
      <c r="DI406" s="110"/>
      <c r="DJ406" s="110"/>
      <c r="DK406" s="110"/>
      <c r="DL406" s="110"/>
      <c r="DM406" s="110"/>
      <c r="DN406" s="110"/>
      <c r="DO406" s="110"/>
      <c r="DP406" s="110"/>
      <c r="DQ406" s="110"/>
      <c r="DR406" s="110"/>
      <c r="DS406" s="110"/>
      <c r="DT406" s="110"/>
      <c r="DU406" s="110"/>
      <c r="DV406" s="110"/>
      <c r="DW406" s="110"/>
      <c r="DX406" s="110"/>
      <c r="DY406" s="110"/>
      <c r="DZ406" s="110"/>
    </row>
    <row r="407" spans="17:130" s="146" customFormat="1">
      <c r="Q407" s="333"/>
      <c r="R407" s="325"/>
      <c r="S407" s="325"/>
      <c r="T407" s="325"/>
      <c r="U407" s="325"/>
      <c r="V407" s="325"/>
      <c r="W407" s="325"/>
      <c r="X407" s="325"/>
      <c r="Y407" s="325"/>
      <c r="Z407" s="325"/>
      <c r="AA407" s="325"/>
      <c r="AB407" s="325"/>
      <c r="AC407" s="325"/>
      <c r="AD407" s="325"/>
      <c r="AE407" s="325"/>
      <c r="AF407" s="309"/>
      <c r="AG407" s="309"/>
      <c r="AH407" s="301"/>
      <c r="AI407" s="301"/>
      <c r="AJ407" s="301"/>
      <c r="AK407" s="301"/>
      <c r="AL407" s="301"/>
      <c r="AM407" s="301"/>
      <c r="AN407" s="301"/>
      <c r="AO407" s="301"/>
      <c r="AP407" s="301"/>
      <c r="AQ407" s="301"/>
      <c r="AR407" s="301"/>
      <c r="AS407" s="301"/>
      <c r="AT407" s="301"/>
      <c r="AU407" s="301"/>
      <c r="AV407" s="301"/>
      <c r="AW407" s="301"/>
      <c r="AX407" s="301"/>
      <c r="AY407" s="301"/>
      <c r="AZ407" s="301"/>
      <c r="BA407" s="301"/>
      <c r="BB407" s="301"/>
      <c r="BC407" s="301"/>
      <c r="BD407" s="301"/>
      <c r="BE407" s="301"/>
      <c r="BF407" s="301"/>
      <c r="BG407" s="301"/>
      <c r="BH407" s="301"/>
      <c r="BI407" s="301"/>
      <c r="BJ407" s="110"/>
      <c r="BK407" s="110"/>
      <c r="BL407" s="110"/>
      <c r="BM407" s="110"/>
      <c r="BN407" s="110"/>
      <c r="BO407" s="110"/>
      <c r="BP407" s="110"/>
      <c r="BQ407" s="110"/>
      <c r="BR407" s="110"/>
      <c r="BS407" s="110"/>
      <c r="BT407" s="110"/>
      <c r="BU407" s="110"/>
      <c r="BV407" s="110"/>
      <c r="BW407" s="110"/>
      <c r="BX407" s="110"/>
      <c r="BY407" s="110"/>
      <c r="BZ407" s="110"/>
      <c r="CA407" s="110"/>
      <c r="CB407" s="110"/>
      <c r="CC407" s="110"/>
      <c r="CD407" s="110"/>
      <c r="CE407" s="110"/>
      <c r="CF407" s="110"/>
      <c r="CG407" s="110"/>
      <c r="CH407" s="110"/>
      <c r="CI407" s="110"/>
      <c r="CJ407" s="110"/>
      <c r="CK407" s="110"/>
      <c r="CL407" s="110"/>
      <c r="CM407" s="110"/>
      <c r="CN407" s="110"/>
      <c r="CO407" s="110"/>
      <c r="CP407" s="110"/>
      <c r="CQ407" s="110"/>
      <c r="CR407" s="110"/>
      <c r="CS407" s="110"/>
      <c r="CT407" s="110"/>
      <c r="CU407" s="110"/>
      <c r="CV407" s="110"/>
      <c r="CW407" s="110"/>
      <c r="CX407" s="110"/>
      <c r="CY407" s="110"/>
      <c r="CZ407" s="110"/>
      <c r="DA407" s="110"/>
      <c r="DB407" s="110"/>
      <c r="DC407" s="110"/>
      <c r="DD407" s="110"/>
      <c r="DE407" s="110"/>
      <c r="DF407" s="110"/>
      <c r="DG407" s="110"/>
      <c r="DH407" s="110"/>
      <c r="DI407" s="110"/>
      <c r="DJ407" s="110"/>
      <c r="DK407" s="110"/>
      <c r="DL407" s="110"/>
      <c r="DM407" s="110"/>
      <c r="DN407" s="110"/>
      <c r="DO407" s="110"/>
      <c r="DP407" s="110"/>
      <c r="DQ407" s="110"/>
      <c r="DR407" s="110"/>
      <c r="DS407" s="110"/>
      <c r="DT407" s="110"/>
      <c r="DU407" s="110"/>
      <c r="DV407" s="110"/>
      <c r="DW407" s="110"/>
      <c r="DX407" s="110"/>
      <c r="DY407" s="110"/>
      <c r="DZ407" s="110"/>
    </row>
    <row r="408" spans="17:130" s="146" customFormat="1">
      <c r="Q408" s="333"/>
      <c r="R408" s="325"/>
      <c r="S408" s="325"/>
      <c r="T408" s="325"/>
      <c r="U408" s="325"/>
      <c r="V408" s="325"/>
      <c r="W408" s="325"/>
      <c r="X408" s="325"/>
      <c r="Y408" s="325"/>
      <c r="Z408" s="325"/>
      <c r="AA408" s="325"/>
      <c r="AB408" s="325"/>
      <c r="AC408" s="325"/>
      <c r="AD408" s="325"/>
      <c r="AE408" s="325"/>
      <c r="AF408" s="309"/>
      <c r="AG408" s="309"/>
      <c r="AH408" s="301"/>
      <c r="AI408" s="301"/>
      <c r="AJ408" s="301"/>
      <c r="AK408" s="301"/>
      <c r="AL408" s="301"/>
      <c r="AM408" s="301"/>
      <c r="AN408" s="301"/>
      <c r="AO408" s="301"/>
      <c r="AP408" s="301"/>
      <c r="AQ408" s="301"/>
      <c r="AR408" s="301"/>
      <c r="AS408" s="301"/>
      <c r="AT408" s="301"/>
      <c r="AU408" s="301"/>
      <c r="AV408" s="301"/>
      <c r="AW408" s="301"/>
      <c r="AX408" s="301"/>
      <c r="AY408" s="301"/>
      <c r="AZ408" s="301"/>
      <c r="BA408" s="301"/>
      <c r="BB408" s="301"/>
      <c r="BC408" s="301"/>
      <c r="BD408" s="301"/>
      <c r="BE408" s="301"/>
      <c r="BF408" s="301"/>
      <c r="BG408" s="301"/>
      <c r="BH408" s="301"/>
      <c r="BI408" s="301"/>
      <c r="BJ408" s="110"/>
      <c r="BK408" s="110"/>
      <c r="BL408" s="110"/>
      <c r="BM408" s="110"/>
      <c r="BN408" s="110"/>
      <c r="BO408" s="110"/>
      <c r="BP408" s="110"/>
      <c r="BQ408" s="110"/>
      <c r="BR408" s="110"/>
      <c r="BS408" s="110"/>
      <c r="BT408" s="110"/>
      <c r="BU408" s="110"/>
      <c r="BV408" s="110"/>
      <c r="BW408" s="110"/>
      <c r="BX408" s="110"/>
      <c r="BY408" s="110"/>
      <c r="BZ408" s="110"/>
      <c r="CA408" s="110"/>
      <c r="CB408" s="110"/>
      <c r="CC408" s="110"/>
      <c r="CD408" s="110"/>
      <c r="CE408" s="110"/>
      <c r="CF408" s="110"/>
      <c r="CG408" s="110"/>
      <c r="CH408" s="110"/>
      <c r="CI408" s="110"/>
      <c r="CJ408" s="110"/>
      <c r="CK408" s="110"/>
      <c r="CL408" s="110"/>
      <c r="CM408" s="110"/>
      <c r="CN408" s="110"/>
      <c r="CO408" s="110"/>
      <c r="CP408" s="110"/>
      <c r="CQ408" s="110"/>
      <c r="CR408" s="110"/>
      <c r="CS408" s="110"/>
      <c r="CT408" s="110"/>
      <c r="CU408" s="110"/>
      <c r="CV408" s="110"/>
      <c r="CW408" s="110"/>
      <c r="CX408" s="110"/>
      <c r="CY408" s="110"/>
      <c r="CZ408" s="110"/>
      <c r="DA408" s="110"/>
      <c r="DB408" s="110"/>
      <c r="DC408" s="110"/>
      <c r="DD408" s="110"/>
      <c r="DE408" s="110"/>
      <c r="DF408" s="110"/>
      <c r="DG408" s="110"/>
      <c r="DH408" s="110"/>
      <c r="DI408" s="110"/>
      <c r="DJ408" s="110"/>
      <c r="DK408" s="110"/>
      <c r="DL408" s="110"/>
      <c r="DM408" s="110"/>
      <c r="DN408" s="110"/>
      <c r="DO408" s="110"/>
      <c r="DP408" s="110"/>
      <c r="DQ408" s="110"/>
      <c r="DR408" s="110"/>
      <c r="DS408" s="110"/>
      <c r="DT408" s="110"/>
      <c r="DU408" s="110"/>
      <c r="DV408" s="110"/>
      <c r="DW408" s="110"/>
      <c r="DX408" s="110"/>
      <c r="DY408" s="110"/>
      <c r="DZ408" s="110"/>
    </row>
    <row r="409" spans="17:130" s="146" customFormat="1">
      <c r="Q409" s="333"/>
      <c r="R409" s="325"/>
      <c r="S409" s="325"/>
      <c r="T409" s="325"/>
      <c r="U409" s="325"/>
      <c r="V409" s="325"/>
      <c r="W409" s="325"/>
      <c r="X409" s="325"/>
      <c r="Y409" s="325"/>
      <c r="Z409" s="325"/>
      <c r="AA409" s="325"/>
      <c r="AB409" s="325"/>
      <c r="AC409" s="325"/>
      <c r="AD409" s="325"/>
      <c r="AE409" s="325"/>
      <c r="AF409" s="309"/>
      <c r="AG409" s="309"/>
      <c r="AH409" s="301"/>
      <c r="AI409" s="301"/>
      <c r="AJ409" s="301"/>
      <c r="AK409" s="301"/>
      <c r="AL409" s="301"/>
      <c r="AM409" s="301"/>
      <c r="AN409" s="301"/>
      <c r="AO409" s="301"/>
      <c r="AP409" s="301"/>
      <c r="AQ409" s="301"/>
      <c r="AR409" s="301"/>
      <c r="AS409" s="301"/>
      <c r="AT409" s="301"/>
      <c r="AU409" s="301"/>
      <c r="AV409" s="301"/>
      <c r="AW409" s="301"/>
      <c r="AX409" s="301"/>
      <c r="AY409" s="301"/>
      <c r="AZ409" s="301"/>
      <c r="BA409" s="301"/>
      <c r="BB409" s="301"/>
      <c r="BC409" s="301"/>
      <c r="BD409" s="301"/>
      <c r="BE409" s="301"/>
      <c r="BF409" s="301"/>
      <c r="BG409" s="301"/>
      <c r="BH409" s="301"/>
      <c r="BI409" s="301"/>
      <c r="BJ409" s="110"/>
      <c r="BK409" s="110"/>
      <c r="BL409" s="110"/>
      <c r="BM409" s="110"/>
      <c r="BN409" s="110"/>
      <c r="BO409" s="110"/>
      <c r="BP409" s="110"/>
      <c r="BQ409" s="110"/>
      <c r="BR409" s="110"/>
      <c r="BS409" s="110"/>
      <c r="BT409" s="110"/>
      <c r="BU409" s="110"/>
      <c r="BV409" s="110"/>
      <c r="BW409" s="110"/>
      <c r="BX409" s="110"/>
      <c r="BY409" s="110"/>
      <c r="BZ409" s="110"/>
      <c r="CA409" s="110"/>
      <c r="CB409" s="110"/>
      <c r="CC409" s="110"/>
      <c r="CD409" s="110"/>
      <c r="CE409" s="110"/>
      <c r="CF409" s="110"/>
      <c r="CG409" s="110"/>
      <c r="CH409" s="110"/>
      <c r="CI409" s="110"/>
      <c r="CJ409" s="110"/>
      <c r="CK409" s="110"/>
      <c r="CL409" s="110"/>
      <c r="CM409" s="110"/>
      <c r="CN409" s="110"/>
      <c r="CO409" s="110"/>
      <c r="CP409" s="110"/>
      <c r="CQ409" s="110"/>
      <c r="CR409" s="110"/>
      <c r="CS409" s="110"/>
      <c r="CT409" s="110"/>
      <c r="CU409" s="110"/>
      <c r="CV409" s="110"/>
      <c r="CW409" s="110"/>
      <c r="CX409" s="110"/>
      <c r="CY409" s="110"/>
      <c r="CZ409" s="110"/>
      <c r="DA409" s="110"/>
      <c r="DB409" s="110"/>
      <c r="DC409" s="110"/>
      <c r="DD409" s="110"/>
      <c r="DE409" s="110"/>
      <c r="DF409" s="110"/>
      <c r="DG409" s="110"/>
      <c r="DH409" s="110"/>
      <c r="DI409" s="110"/>
      <c r="DJ409" s="110"/>
      <c r="DK409" s="110"/>
      <c r="DL409" s="110"/>
      <c r="DM409" s="110"/>
      <c r="DN409" s="110"/>
      <c r="DO409" s="110"/>
      <c r="DP409" s="110"/>
      <c r="DQ409" s="110"/>
      <c r="DR409" s="110"/>
      <c r="DS409" s="110"/>
      <c r="DT409" s="110"/>
      <c r="DU409" s="110"/>
      <c r="DV409" s="110"/>
      <c r="DW409" s="110"/>
      <c r="DX409" s="110"/>
      <c r="DY409" s="110"/>
      <c r="DZ409" s="110"/>
    </row>
    <row r="410" spans="17:130" s="146" customFormat="1">
      <c r="Q410" s="333"/>
      <c r="R410" s="325"/>
      <c r="S410" s="325"/>
      <c r="T410" s="325"/>
      <c r="U410" s="325"/>
      <c r="V410" s="325"/>
      <c r="W410" s="325"/>
      <c r="X410" s="325"/>
      <c r="Y410" s="325"/>
      <c r="Z410" s="325"/>
      <c r="AA410" s="325"/>
      <c r="AB410" s="325"/>
      <c r="AC410" s="325"/>
      <c r="AD410" s="325"/>
      <c r="AE410" s="325"/>
      <c r="AF410" s="309"/>
      <c r="AG410" s="309"/>
      <c r="AH410" s="301"/>
      <c r="AI410" s="301"/>
      <c r="AJ410" s="301"/>
      <c r="AK410" s="301"/>
      <c r="AL410" s="301"/>
      <c r="AM410" s="301"/>
      <c r="AN410" s="301"/>
      <c r="AO410" s="301"/>
      <c r="AP410" s="301"/>
      <c r="AQ410" s="301"/>
      <c r="AR410" s="301"/>
      <c r="AS410" s="301"/>
      <c r="AT410" s="301"/>
      <c r="AU410" s="301"/>
      <c r="AV410" s="301"/>
      <c r="AW410" s="301"/>
      <c r="AX410" s="301"/>
      <c r="AY410" s="301"/>
      <c r="AZ410" s="301"/>
      <c r="BA410" s="301"/>
      <c r="BB410" s="301"/>
      <c r="BC410" s="301"/>
      <c r="BD410" s="301"/>
      <c r="BE410" s="301"/>
      <c r="BF410" s="301"/>
      <c r="BG410" s="301"/>
      <c r="BH410" s="301"/>
      <c r="BI410" s="301"/>
      <c r="BJ410" s="110"/>
      <c r="BK410" s="110"/>
      <c r="BL410" s="110"/>
      <c r="BM410" s="110"/>
      <c r="BN410" s="110"/>
      <c r="BO410" s="110"/>
      <c r="BP410" s="110"/>
      <c r="BQ410" s="110"/>
      <c r="BR410" s="110"/>
      <c r="BS410" s="110"/>
      <c r="BT410" s="110"/>
      <c r="BU410" s="110"/>
      <c r="BV410" s="110"/>
      <c r="BW410" s="110"/>
      <c r="BX410" s="110"/>
      <c r="BY410" s="110"/>
      <c r="BZ410" s="110"/>
      <c r="CA410" s="110"/>
      <c r="CB410" s="110"/>
      <c r="CC410" s="110"/>
      <c r="CD410" s="110"/>
      <c r="CE410" s="110"/>
      <c r="CF410" s="110"/>
      <c r="CG410" s="110"/>
      <c r="CH410" s="110"/>
      <c r="CI410" s="110"/>
      <c r="CJ410" s="110"/>
      <c r="CK410" s="110"/>
      <c r="CL410" s="110"/>
      <c r="CM410" s="110"/>
      <c r="CN410" s="110"/>
      <c r="CO410" s="110"/>
      <c r="CP410" s="110"/>
      <c r="CQ410" s="110"/>
      <c r="CR410" s="110"/>
      <c r="CS410" s="110"/>
      <c r="CT410" s="110"/>
      <c r="CU410" s="110"/>
      <c r="CV410" s="110"/>
      <c r="CW410" s="110"/>
      <c r="CX410" s="110"/>
      <c r="CY410" s="110"/>
      <c r="CZ410" s="110"/>
      <c r="DA410" s="110"/>
      <c r="DB410" s="110"/>
      <c r="DC410" s="110"/>
      <c r="DD410" s="110"/>
      <c r="DE410" s="110"/>
      <c r="DF410" s="110"/>
      <c r="DG410" s="110"/>
      <c r="DH410" s="110"/>
      <c r="DI410" s="110"/>
      <c r="DJ410" s="110"/>
      <c r="DK410" s="110"/>
      <c r="DL410" s="110"/>
      <c r="DM410" s="110"/>
      <c r="DN410" s="110"/>
      <c r="DO410" s="110"/>
      <c r="DP410" s="110"/>
      <c r="DQ410" s="110"/>
      <c r="DR410" s="110"/>
      <c r="DS410" s="110"/>
      <c r="DT410" s="110"/>
      <c r="DU410" s="110"/>
      <c r="DV410" s="110"/>
      <c r="DW410" s="110"/>
      <c r="DX410" s="110"/>
      <c r="DY410" s="110"/>
      <c r="DZ410" s="110"/>
    </row>
    <row r="411" spans="17:130" s="146" customFormat="1">
      <c r="Q411" s="333"/>
      <c r="R411" s="325"/>
      <c r="S411" s="325"/>
      <c r="T411" s="325"/>
      <c r="U411" s="325"/>
      <c r="V411" s="325"/>
      <c r="W411" s="325"/>
      <c r="X411" s="325"/>
      <c r="Y411" s="325"/>
      <c r="Z411" s="325"/>
      <c r="AA411" s="325"/>
      <c r="AB411" s="325"/>
      <c r="AC411" s="325"/>
      <c r="AD411" s="325"/>
      <c r="AE411" s="325"/>
      <c r="AF411" s="309"/>
      <c r="AG411" s="309"/>
      <c r="AH411" s="301"/>
      <c r="AI411" s="301"/>
      <c r="AJ411" s="301"/>
      <c r="AK411" s="301"/>
      <c r="AL411" s="301"/>
      <c r="AM411" s="301"/>
      <c r="AN411" s="301"/>
      <c r="AO411" s="301"/>
      <c r="AP411" s="301"/>
      <c r="AQ411" s="301"/>
      <c r="AR411" s="301"/>
      <c r="AS411" s="301"/>
      <c r="AT411" s="301"/>
      <c r="AU411" s="301"/>
      <c r="AV411" s="301"/>
      <c r="AW411" s="301"/>
      <c r="AX411" s="301"/>
      <c r="AY411" s="301"/>
      <c r="AZ411" s="301"/>
      <c r="BA411" s="301"/>
      <c r="BB411" s="301"/>
      <c r="BC411" s="301"/>
      <c r="BD411" s="301"/>
      <c r="BE411" s="301"/>
      <c r="BF411" s="301"/>
      <c r="BG411" s="301"/>
      <c r="BH411" s="301"/>
      <c r="BI411" s="301"/>
      <c r="BJ411" s="110"/>
      <c r="BK411" s="110"/>
      <c r="BL411" s="110"/>
      <c r="BM411" s="110"/>
      <c r="BN411" s="110"/>
      <c r="BO411" s="110"/>
      <c r="BP411" s="110"/>
      <c r="BQ411" s="110"/>
      <c r="BR411" s="110"/>
      <c r="BS411" s="110"/>
      <c r="BT411" s="110"/>
      <c r="BU411" s="110"/>
      <c r="BV411" s="110"/>
      <c r="BW411" s="110"/>
      <c r="BX411" s="110"/>
      <c r="BY411" s="110"/>
      <c r="BZ411" s="110"/>
      <c r="CA411" s="110"/>
      <c r="CB411" s="110"/>
      <c r="CC411" s="110"/>
      <c r="CD411" s="110"/>
      <c r="CE411" s="110"/>
      <c r="CF411" s="110"/>
      <c r="CG411" s="110"/>
      <c r="CH411" s="110"/>
      <c r="CI411" s="110"/>
      <c r="CJ411" s="110"/>
      <c r="CK411" s="110"/>
      <c r="CL411" s="110"/>
      <c r="CM411" s="110"/>
      <c r="CN411" s="110"/>
      <c r="CO411" s="110"/>
      <c r="CP411" s="110"/>
      <c r="CQ411" s="110"/>
      <c r="CR411" s="110"/>
      <c r="CS411" s="110"/>
      <c r="CT411" s="110"/>
      <c r="CU411" s="110"/>
      <c r="CV411" s="110"/>
      <c r="CW411" s="110"/>
      <c r="CX411" s="110"/>
      <c r="CY411" s="110"/>
      <c r="CZ411" s="110"/>
      <c r="DA411" s="110"/>
      <c r="DB411" s="110"/>
      <c r="DC411" s="110"/>
      <c r="DD411" s="110"/>
      <c r="DE411" s="110"/>
      <c r="DF411" s="110"/>
      <c r="DG411" s="110"/>
      <c r="DH411" s="110"/>
      <c r="DI411" s="110"/>
      <c r="DJ411" s="110"/>
      <c r="DK411" s="110"/>
      <c r="DL411" s="110"/>
      <c r="DM411" s="110"/>
      <c r="DN411" s="110"/>
      <c r="DO411" s="110"/>
      <c r="DP411" s="110"/>
      <c r="DQ411" s="110"/>
      <c r="DR411" s="110"/>
      <c r="DS411" s="110"/>
      <c r="DT411" s="110"/>
      <c r="DU411" s="110"/>
      <c r="DV411" s="110"/>
      <c r="DW411" s="110"/>
      <c r="DX411" s="110"/>
      <c r="DY411" s="110"/>
      <c r="DZ411" s="110"/>
    </row>
    <row r="412" spans="17:130" s="146" customFormat="1">
      <c r="Q412" s="333"/>
      <c r="R412" s="325"/>
      <c r="S412" s="325"/>
      <c r="T412" s="325"/>
      <c r="U412" s="325"/>
      <c r="V412" s="325"/>
      <c r="W412" s="325"/>
      <c r="X412" s="325"/>
      <c r="Y412" s="325"/>
      <c r="Z412" s="325"/>
      <c r="AA412" s="325"/>
      <c r="AB412" s="325"/>
      <c r="AC412" s="325"/>
      <c r="AD412" s="325"/>
      <c r="AE412" s="325"/>
      <c r="AF412" s="309"/>
      <c r="AG412" s="309"/>
      <c r="AH412" s="301"/>
      <c r="AI412" s="301"/>
      <c r="AJ412" s="301"/>
      <c r="AK412" s="301"/>
      <c r="AL412" s="301"/>
      <c r="AM412" s="301"/>
      <c r="AN412" s="301"/>
      <c r="AO412" s="301"/>
      <c r="AP412" s="301"/>
      <c r="AQ412" s="301"/>
      <c r="AR412" s="301"/>
      <c r="AS412" s="301"/>
      <c r="AT412" s="301"/>
      <c r="AU412" s="301"/>
      <c r="AV412" s="301"/>
      <c r="AW412" s="301"/>
      <c r="AX412" s="301"/>
      <c r="AY412" s="301"/>
      <c r="AZ412" s="301"/>
      <c r="BA412" s="301"/>
      <c r="BB412" s="301"/>
      <c r="BC412" s="301"/>
      <c r="BD412" s="301"/>
      <c r="BE412" s="301"/>
      <c r="BF412" s="301"/>
      <c r="BG412" s="301"/>
      <c r="BH412" s="301"/>
      <c r="BI412" s="301"/>
      <c r="BJ412" s="110"/>
      <c r="BK412" s="110"/>
      <c r="BL412" s="110"/>
      <c r="BM412" s="110"/>
      <c r="BN412" s="110"/>
      <c r="BO412" s="110"/>
      <c r="BP412" s="110"/>
      <c r="BQ412" s="110"/>
      <c r="BR412" s="110"/>
      <c r="BS412" s="110"/>
      <c r="BT412" s="110"/>
      <c r="BU412" s="110"/>
      <c r="BV412" s="110"/>
      <c r="BW412" s="110"/>
      <c r="BX412" s="110"/>
      <c r="BY412" s="110"/>
      <c r="BZ412" s="110"/>
      <c r="CA412" s="110"/>
      <c r="CB412" s="110"/>
      <c r="CC412" s="110"/>
      <c r="CD412" s="110"/>
      <c r="CE412" s="110"/>
      <c r="CF412" s="110"/>
      <c r="CG412" s="110"/>
      <c r="CH412" s="110"/>
      <c r="CI412" s="110"/>
      <c r="CJ412" s="110"/>
      <c r="CK412" s="110"/>
      <c r="CL412" s="110"/>
      <c r="CM412" s="110"/>
      <c r="CN412" s="110"/>
      <c r="CO412" s="110"/>
      <c r="CP412" s="110"/>
      <c r="CQ412" s="110"/>
      <c r="CR412" s="110"/>
      <c r="CS412" s="110"/>
      <c r="CT412" s="110"/>
      <c r="CU412" s="110"/>
      <c r="CV412" s="110"/>
      <c r="CW412" s="110"/>
      <c r="CX412" s="110"/>
      <c r="CY412" s="110"/>
      <c r="CZ412" s="110"/>
      <c r="DA412" s="110"/>
      <c r="DB412" s="110"/>
      <c r="DC412" s="110"/>
      <c r="DD412" s="110"/>
      <c r="DE412" s="110"/>
      <c r="DF412" s="110"/>
      <c r="DG412" s="110"/>
      <c r="DH412" s="110"/>
      <c r="DI412" s="110"/>
      <c r="DJ412" s="110"/>
      <c r="DK412" s="110"/>
      <c r="DL412" s="110"/>
      <c r="DM412" s="110"/>
      <c r="DN412" s="110"/>
      <c r="DO412" s="110"/>
      <c r="DP412" s="110"/>
      <c r="DQ412" s="110"/>
      <c r="DR412" s="110"/>
      <c r="DS412" s="110"/>
      <c r="DT412" s="110"/>
      <c r="DU412" s="110"/>
      <c r="DV412" s="110"/>
      <c r="DW412" s="110"/>
      <c r="DX412" s="110"/>
      <c r="DY412" s="110"/>
      <c r="DZ412" s="110"/>
    </row>
    <row r="413" spans="17:130" s="146" customFormat="1">
      <c r="Q413" s="333"/>
      <c r="R413" s="325"/>
      <c r="S413" s="325"/>
      <c r="T413" s="325"/>
      <c r="U413" s="325"/>
      <c r="V413" s="325"/>
      <c r="W413" s="325"/>
      <c r="X413" s="325"/>
      <c r="Y413" s="325"/>
      <c r="Z413" s="325"/>
      <c r="AA413" s="325"/>
      <c r="AB413" s="325"/>
      <c r="AC413" s="325"/>
      <c r="AD413" s="325"/>
      <c r="AE413" s="325"/>
      <c r="AF413" s="309"/>
      <c r="AG413" s="309"/>
      <c r="AH413" s="301"/>
      <c r="AI413" s="301"/>
      <c r="AJ413" s="301"/>
      <c r="AK413" s="301"/>
      <c r="AL413" s="301"/>
      <c r="AM413" s="301"/>
      <c r="AN413" s="301"/>
      <c r="AO413" s="301"/>
      <c r="AP413" s="301"/>
      <c r="AQ413" s="301"/>
      <c r="AR413" s="301"/>
      <c r="AS413" s="301"/>
      <c r="AT413" s="301"/>
      <c r="AU413" s="301"/>
      <c r="AV413" s="301"/>
      <c r="AW413" s="301"/>
      <c r="AX413" s="301"/>
      <c r="AY413" s="301"/>
      <c r="AZ413" s="301"/>
      <c r="BA413" s="301"/>
      <c r="BB413" s="301"/>
      <c r="BC413" s="301"/>
      <c r="BD413" s="301"/>
      <c r="BE413" s="301"/>
      <c r="BF413" s="301"/>
      <c r="BG413" s="301"/>
      <c r="BH413" s="301"/>
      <c r="BI413" s="301"/>
      <c r="BJ413" s="110"/>
      <c r="BK413" s="110"/>
      <c r="BL413" s="110"/>
      <c r="BM413" s="110"/>
      <c r="BN413" s="110"/>
      <c r="BO413" s="110"/>
      <c r="BP413" s="110"/>
      <c r="BQ413" s="110"/>
      <c r="BR413" s="110"/>
      <c r="BS413" s="110"/>
      <c r="BT413" s="110"/>
      <c r="BU413" s="110"/>
      <c r="BV413" s="110"/>
      <c r="BW413" s="110"/>
      <c r="BX413" s="110"/>
      <c r="BY413" s="110"/>
      <c r="BZ413" s="110"/>
      <c r="CA413" s="110"/>
      <c r="CB413" s="110"/>
      <c r="CC413" s="110"/>
      <c r="CD413" s="110"/>
      <c r="CE413" s="110"/>
      <c r="CF413" s="110"/>
      <c r="CG413" s="110"/>
      <c r="CH413" s="110"/>
      <c r="CI413" s="110"/>
      <c r="CJ413" s="110"/>
      <c r="CK413" s="110"/>
      <c r="CL413" s="110"/>
      <c r="CM413" s="110"/>
      <c r="CN413" s="110"/>
      <c r="CO413" s="110"/>
      <c r="CP413" s="110"/>
      <c r="CQ413" s="110"/>
      <c r="CR413" s="110"/>
      <c r="CS413" s="110"/>
      <c r="CT413" s="110"/>
      <c r="CU413" s="110"/>
      <c r="CV413" s="110"/>
      <c r="CW413" s="110"/>
      <c r="CX413" s="110"/>
      <c r="CY413" s="110"/>
      <c r="CZ413" s="110"/>
      <c r="DA413" s="110"/>
      <c r="DB413" s="110"/>
      <c r="DC413" s="110"/>
      <c r="DD413" s="110"/>
      <c r="DE413" s="110"/>
      <c r="DF413" s="110"/>
      <c r="DG413" s="110"/>
      <c r="DH413" s="110"/>
      <c r="DI413" s="110"/>
      <c r="DJ413" s="110"/>
      <c r="DK413" s="110"/>
      <c r="DL413" s="110"/>
      <c r="DM413" s="110"/>
      <c r="DN413" s="110"/>
      <c r="DO413" s="110"/>
      <c r="DP413" s="110"/>
      <c r="DQ413" s="110"/>
      <c r="DR413" s="110"/>
      <c r="DS413" s="110"/>
      <c r="DT413" s="110"/>
      <c r="DU413" s="110"/>
      <c r="DV413" s="110"/>
      <c r="DW413" s="110"/>
      <c r="DX413" s="110"/>
      <c r="DY413" s="110"/>
      <c r="DZ413" s="110"/>
    </row>
    <row r="414" spans="17:130" s="146" customFormat="1">
      <c r="Q414" s="333"/>
      <c r="R414" s="325"/>
      <c r="S414" s="325"/>
      <c r="T414" s="325"/>
      <c r="U414" s="325"/>
      <c r="V414" s="325"/>
      <c r="W414" s="325"/>
      <c r="X414" s="325"/>
      <c r="Y414" s="325"/>
      <c r="Z414" s="325"/>
      <c r="AA414" s="325"/>
      <c r="AB414" s="325"/>
      <c r="AC414" s="325"/>
      <c r="AD414" s="325"/>
      <c r="AE414" s="325"/>
      <c r="AF414" s="309"/>
      <c r="AG414" s="309"/>
      <c r="AH414" s="301"/>
      <c r="AI414" s="301"/>
      <c r="AJ414" s="301"/>
      <c r="AK414" s="301"/>
      <c r="AL414" s="301"/>
      <c r="AM414" s="301"/>
      <c r="AN414" s="301"/>
      <c r="AO414" s="301"/>
      <c r="AP414" s="301"/>
      <c r="AQ414" s="301"/>
      <c r="AR414" s="301"/>
      <c r="AS414" s="301"/>
      <c r="AT414" s="301"/>
      <c r="AU414" s="301"/>
      <c r="AV414" s="301"/>
      <c r="AW414" s="301"/>
      <c r="AX414" s="301"/>
      <c r="AY414" s="301"/>
      <c r="AZ414" s="301"/>
      <c r="BA414" s="301"/>
      <c r="BB414" s="301"/>
      <c r="BC414" s="301"/>
      <c r="BD414" s="301"/>
      <c r="BE414" s="301"/>
      <c r="BF414" s="301"/>
      <c r="BG414" s="301"/>
      <c r="BH414" s="301"/>
      <c r="BI414" s="301"/>
      <c r="BJ414" s="110"/>
      <c r="BK414" s="110"/>
      <c r="BL414" s="110"/>
      <c r="BM414" s="110"/>
      <c r="BN414" s="110"/>
      <c r="BO414" s="110"/>
      <c r="BP414" s="110"/>
      <c r="BQ414" s="110"/>
      <c r="BR414" s="110"/>
      <c r="BS414" s="110"/>
      <c r="BT414" s="110"/>
      <c r="BU414" s="110"/>
      <c r="BV414" s="110"/>
      <c r="BW414" s="110"/>
      <c r="BX414" s="110"/>
      <c r="BY414" s="110"/>
      <c r="BZ414" s="110"/>
      <c r="CA414" s="110"/>
      <c r="CB414" s="110"/>
      <c r="CC414" s="110"/>
      <c r="CD414" s="110"/>
      <c r="CE414" s="110"/>
      <c r="CF414" s="110"/>
      <c r="CG414" s="110"/>
      <c r="CH414" s="110"/>
      <c r="CI414" s="110"/>
      <c r="CJ414" s="110"/>
      <c r="CK414" s="110"/>
      <c r="CL414" s="110"/>
      <c r="CM414" s="110"/>
      <c r="CN414" s="110"/>
      <c r="CO414" s="110"/>
      <c r="CP414" s="110"/>
      <c r="CQ414" s="110"/>
      <c r="CR414" s="110"/>
      <c r="CS414" s="110"/>
      <c r="CT414" s="110"/>
      <c r="CU414" s="110"/>
      <c r="CV414" s="110"/>
      <c r="CW414" s="110"/>
      <c r="CX414" s="110"/>
      <c r="CY414" s="110"/>
      <c r="CZ414" s="110"/>
      <c r="DA414" s="110"/>
      <c r="DB414" s="110"/>
      <c r="DC414" s="110"/>
      <c r="DD414" s="110"/>
      <c r="DE414" s="110"/>
      <c r="DF414" s="110"/>
      <c r="DG414" s="110"/>
      <c r="DH414" s="110"/>
      <c r="DI414" s="110"/>
      <c r="DJ414" s="110"/>
      <c r="DK414" s="110"/>
      <c r="DL414" s="110"/>
      <c r="DM414" s="110"/>
      <c r="DN414" s="110"/>
      <c r="DO414" s="110"/>
      <c r="DP414" s="110"/>
      <c r="DQ414" s="110"/>
      <c r="DR414" s="110"/>
      <c r="DS414" s="110"/>
      <c r="DT414" s="110"/>
      <c r="DU414" s="110"/>
      <c r="DV414" s="110"/>
      <c r="DW414" s="110"/>
      <c r="DX414" s="110"/>
      <c r="DY414" s="110"/>
      <c r="DZ414" s="110"/>
    </row>
    <row r="415" spans="17:130" s="146" customFormat="1">
      <c r="Q415" s="333"/>
      <c r="R415" s="325"/>
      <c r="S415" s="325"/>
      <c r="T415" s="325"/>
      <c r="U415" s="325"/>
      <c r="V415" s="325"/>
      <c r="W415" s="325"/>
      <c r="X415" s="325"/>
      <c r="Y415" s="325"/>
      <c r="Z415" s="325"/>
      <c r="AA415" s="325"/>
      <c r="AB415" s="325"/>
      <c r="AC415" s="325"/>
      <c r="AD415" s="325"/>
      <c r="AE415" s="325"/>
      <c r="AF415" s="309"/>
      <c r="AG415" s="309"/>
      <c r="AH415" s="301"/>
      <c r="AI415" s="301"/>
      <c r="AJ415" s="301"/>
      <c r="AK415" s="301"/>
      <c r="AL415" s="301"/>
      <c r="AM415" s="301"/>
      <c r="AN415" s="301"/>
      <c r="AO415" s="301"/>
      <c r="AP415" s="301"/>
      <c r="AQ415" s="301"/>
      <c r="AR415" s="301"/>
      <c r="AS415" s="301"/>
      <c r="AT415" s="301"/>
      <c r="AU415" s="301"/>
      <c r="AV415" s="301"/>
      <c r="AW415" s="301"/>
      <c r="AX415" s="301"/>
      <c r="AY415" s="301"/>
      <c r="AZ415" s="301"/>
      <c r="BA415" s="301"/>
      <c r="BB415" s="301"/>
      <c r="BC415" s="301"/>
      <c r="BD415" s="301"/>
      <c r="BE415" s="301"/>
      <c r="BF415" s="301"/>
      <c r="BG415" s="301"/>
      <c r="BH415" s="301"/>
      <c r="BI415" s="301"/>
      <c r="BJ415" s="110"/>
      <c r="BK415" s="110"/>
      <c r="BL415" s="110"/>
      <c r="BM415" s="110"/>
      <c r="BN415" s="110"/>
      <c r="BO415" s="110"/>
      <c r="BP415" s="110"/>
      <c r="BQ415" s="110"/>
      <c r="BR415" s="110"/>
      <c r="BS415" s="110"/>
      <c r="BT415" s="110"/>
      <c r="BU415" s="110"/>
      <c r="BV415" s="110"/>
      <c r="BW415" s="110"/>
      <c r="BX415" s="110"/>
      <c r="BY415" s="110"/>
      <c r="BZ415" s="110"/>
      <c r="CA415" s="110"/>
      <c r="CB415" s="110"/>
      <c r="CC415" s="110"/>
      <c r="CD415" s="110"/>
      <c r="CE415" s="110"/>
      <c r="CF415" s="110"/>
      <c r="CG415" s="110"/>
      <c r="CH415" s="110"/>
      <c r="CI415" s="110"/>
      <c r="CJ415" s="110"/>
      <c r="CK415" s="110"/>
      <c r="CL415" s="110"/>
      <c r="CM415" s="110"/>
      <c r="CN415" s="110"/>
      <c r="CO415" s="110"/>
      <c r="CP415" s="110"/>
      <c r="CQ415" s="110"/>
      <c r="CR415" s="110"/>
      <c r="CS415" s="110"/>
      <c r="CT415" s="110"/>
      <c r="CU415" s="110"/>
      <c r="CV415" s="110"/>
      <c r="CW415" s="110"/>
      <c r="CX415" s="110"/>
      <c r="CY415" s="110"/>
      <c r="CZ415" s="110"/>
      <c r="DA415" s="110"/>
      <c r="DB415" s="110"/>
      <c r="DC415" s="110"/>
      <c r="DD415" s="110"/>
      <c r="DE415" s="110"/>
      <c r="DF415" s="110"/>
      <c r="DG415" s="110"/>
      <c r="DH415" s="110"/>
      <c r="DI415" s="110"/>
      <c r="DJ415" s="110"/>
      <c r="DK415" s="110"/>
      <c r="DL415" s="110"/>
      <c r="DM415" s="110"/>
      <c r="DN415" s="110"/>
      <c r="DO415" s="110"/>
      <c r="DP415" s="110"/>
      <c r="DQ415" s="110"/>
      <c r="DR415" s="110"/>
      <c r="DS415" s="110"/>
      <c r="DT415" s="110"/>
      <c r="DU415" s="110"/>
      <c r="DV415" s="110"/>
      <c r="DW415" s="110"/>
      <c r="DX415" s="110"/>
      <c r="DY415" s="110"/>
      <c r="DZ415" s="110"/>
    </row>
    <row r="416" spans="17:130" s="146" customFormat="1">
      <c r="Q416" s="333"/>
      <c r="R416" s="325"/>
      <c r="S416" s="325"/>
      <c r="T416" s="325"/>
      <c r="U416" s="325"/>
      <c r="V416" s="325"/>
      <c r="W416" s="325"/>
      <c r="X416" s="325"/>
      <c r="Y416" s="325"/>
      <c r="Z416" s="325"/>
      <c r="AA416" s="325"/>
      <c r="AB416" s="325"/>
      <c r="AC416" s="325"/>
      <c r="AD416" s="325"/>
      <c r="AE416" s="325"/>
      <c r="AF416" s="309"/>
      <c r="AG416" s="309"/>
      <c r="AH416" s="301"/>
      <c r="AI416" s="301"/>
      <c r="AJ416" s="301"/>
      <c r="AK416" s="301"/>
      <c r="AL416" s="301"/>
      <c r="AM416" s="301"/>
      <c r="AN416" s="301"/>
      <c r="AO416" s="301"/>
      <c r="AP416" s="301"/>
      <c r="AQ416" s="301"/>
      <c r="AR416" s="301"/>
      <c r="AS416" s="301"/>
      <c r="AT416" s="301"/>
      <c r="AU416" s="301"/>
      <c r="AV416" s="301"/>
      <c r="AW416" s="301"/>
      <c r="AX416" s="301"/>
      <c r="AY416" s="301"/>
      <c r="AZ416" s="301"/>
      <c r="BA416" s="301"/>
      <c r="BB416" s="301"/>
      <c r="BC416" s="301"/>
      <c r="BD416" s="301"/>
      <c r="BE416" s="301"/>
      <c r="BF416" s="301"/>
      <c r="BG416" s="301"/>
      <c r="BH416" s="301"/>
      <c r="BI416" s="301"/>
      <c r="BJ416" s="110"/>
      <c r="BK416" s="110"/>
      <c r="BL416" s="110"/>
      <c r="BM416" s="110"/>
      <c r="BN416" s="110"/>
      <c r="BO416" s="110"/>
      <c r="BP416" s="110"/>
      <c r="BQ416" s="110"/>
      <c r="BR416" s="110"/>
      <c r="BS416" s="110"/>
      <c r="BT416" s="110"/>
      <c r="BU416" s="110"/>
      <c r="BV416" s="110"/>
      <c r="BW416" s="110"/>
      <c r="BX416" s="110"/>
      <c r="BY416" s="110"/>
      <c r="BZ416" s="110"/>
      <c r="CA416" s="110"/>
      <c r="CB416" s="110"/>
      <c r="CC416" s="110"/>
      <c r="CD416" s="110"/>
      <c r="CE416" s="110"/>
      <c r="CF416" s="110"/>
      <c r="CG416" s="110"/>
      <c r="CH416" s="110"/>
      <c r="CI416" s="110"/>
      <c r="CJ416" s="110"/>
      <c r="CK416" s="110"/>
      <c r="CL416" s="110"/>
      <c r="CM416" s="110"/>
      <c r="CN416" s="110"/>
      <c r="CO416" s="110"/>
      <c r="CP416" s="110"/>
      <c r="CQ416" s="110"/>
      <c r="CR416" s="110"/>
      <c r="CS416" s="110"/>
      <c r="CT416" s="110"/>
      <c r="CU416" s="110"/>
      <c r="CV416" s="110"/>
      <c r="CW416" s="110"/>
      <c r="CX416" s="110"/>
      <c r="CY416" s="110"/>
      <c r="CZ416" s="110"/>
      <c r="DA416" s="110"/>
      <c r="DB416" s="110"/>
      <c r="DC416" s="110"/>
      <c r="DD416" s="110"/>
      <c r="DE416" s="110"/>
      <c r="DF416" s="110"/>
      <c r="DG416" s="110"/>
      <c r="DH416" s="110"/>
      <c r="DI416" s="110"/>
      <c r="DJ416" s="110"/>
      <c r="DK416" s="110"/>
      <c r="DL416" s="110"/>
      <c r="DM416" s="110"/>
      <c r="DN416" s="110"/>
      <c r="DO416" s="110"/>
      <c r="DP416" s="110"/>
      <c r="DQ416" s="110"/>
      <c r="DR416" s="110"/>
      <c r="DS416" s="110"/>
      <c r="DT416" s="110"/>
      <c r="DU416" s="110"/>
      <c r="DV416" s="110"/>
      <c r="DW416" s="110"/>
      <c r="DX416" s="110"/>
      <c r="DY416" s="110"/>
      <c r="DZ416" s="110"/>
    </row>
    <row r="417" spans="17:130" s="146" customFormat="1">
      <c r="Q417" s="333"/>
      <c r="R417" s="325"/>
      <c r="S417" s="325"/>
      <c r="T417" s="325"/>
      <c r="U417" s="325"/>
      <c r="V417" s="325"/>
      <c r="W417" s="325"/>
      <c r="X417" s="325"/>
      <c r="Y417" s="325"/>
      <c r="Z417" s="325"/>
      <c r="AA417" s="325"/>
      <c r="AB417" s="325"/>
      <c r="AC417" s="325"/>
      <c r="AD417" s="325"/>
      <c r="AE417" s="325"/>
      <c r="AF417" s="309"/>
      <c r="AG417" s="309"/>
      <c r="AH417" s="301"/>
      <c r="AI417" s="301"/>
      <c r="AJ417" s="301"/>
      <c r="AK417" s="301"/>
      <c r="AL417" s="301"/>
      <c r="AM417" s="301"/>
      <c r="AN417" s="301"/>
      <c r="AO417" s="301"/>
      <c r="AP417" s="301"/>
      <c r="AQ417" s="301"/>
      <c r="AR417" s="301"/>
      <c r="AS417" s="301"/>
      <c r="AT417" s="301"/>
      <c r="AU417" s="301"/>
      <c r="AV417" s="301"/>
      <c r="AW417" s="301"/>
      <c r="AX417" s="301"/>
      <c r="AY417" s="301"/>
      <c r="AZ417" s="301"/>
      <c r="BA417" s="301"/>
      <c r="BB417" s="301"/>
      <c r="BC417" s="301"/>
      <c r="BD417" s="301"/>
      <c r="BE417" s="301"/>
      <c r="BF417" s="301"/>
      <c r="BG417" s="301"/>
      <c r="BH417" s="301"/>
      <c r="BI417" s="301"/>
      <c r="BJ417" s="110"/>
      <c r="BK417" s="110"/>
      <c r="BL417" s="110"/>
      <c r="BM417" s="110"/>
      <c r="BN417" s="110"/>
      <c r="BO417" s="110"/>
      <c r="BP417" s="110"/>
      <c r="BQ417" s="110"/>
      <c r="BR417" s="110"/>
      <c r="BS417" s="110"/>
      <c r="BT417" s="110"/>
      <c r="BU417" s="110"/>
      <c r="BV417" s="110"/>
      <c r="BW417" s="110"/>
      <c r="BX417" s="110"/>
      <c r="BY417" s="110"/>
      <c r="BZ417" s="110"/>
      <c r="CA417" s="110"/>
      <c r="CB417" s="110"/>
      <c r="CC417" s="110"/>
      <c r="CD417" s="110"/>
      <c r="CE417" s="110"/>
      <c r="CF417" s="110"/>
      <c r="CG417" s="110"/>
      <c r="CH417" s="110"/>
      <c r="CI417" s="110"/>
      <c r="CJ417" s="110"/>
      <c r="CK417" s="110"/>
      <c r="CL417" s="110"/>
      <c r="CM417" s="110"/>
      <c r="CN417" s="110"/>
      <c r="CO417" s="110"/>
      <c r="CP417" s="110"/>
      <c r="CQ417" s="110"/>
      <c r="CR417" s="110"/>
      <c r="CS417" s="110"/>
      <c r="CT417" s="110"/>
      <c r="CU417" s="110"/>
      <c r="CV417" s="110"/>
      <c r="CW417" s="110"/>
      <c r="CX417" s="110"/>
      <c r="CY417" s="110"/>
      <c r="CZ417" s="110"/>
      <c r="DA417" s="110"/>
      <c r="DB417" s="110"/>
      <c r="DC417" s="110"/>
      <c r="DD417" s="110"/>
      <c r="DE417" s="110"/>
      <c r="DF417" s="110"/>
      <c r="DG417" s="110"/>
      <c r="DH417" s="110"/>
      <c r="DI417" s="110"/>
      <c r="DJ417" s="110"/>
      <c r="DK417" s="110"/>
      <c r="DL417" s="110"/>
      <c r="DM417" s="110"/>
      <c r="DN417" s="110"/>
      <c r="DO417" s="110"/>
      <c r="DP417" s="110"/>
      <c r="DQ417" s="110"/>
      <c r="DR417" s="110"/>
      <c r="DS417" s="110"/>
      <c r="DT417" s="110"/>
      <c r="DU417" s="110"/>
      <c r="DV417" s="110"/>
      <c r="DW417" s="110"/>
      <c r="DX417" s="110"/>
      <c r="DY417" s="110"/>
      <c r="DZ417" s="110"/>
    </row>
    <row r="418" spans="17:130" s="146" customFormat="1">
      <c r="Q418" s="333"/>
      <c r="R418" s="325"/>
      <c r="S418" s="325"/>
      <c r="T418" s="325"/>
      <c r="U418" s="325"/>
      <c r="V418" s="325"/>
      <c r="W418" s="325"/>
      <c r="X418" s="325"/>
      <c r="Y418" s="325"/>
      <c r="Z418" s="325"/>
      <c r="AA418" s="325"/>
      <c r="AB418" s="325"/>
      <c r="AC418" s="325"/>
      <c r="AD418" s="325"/>
      <c r="AE418" s="325"/>
      <c r="AF418" s="309"/>
      <c r="AG418" s="309"/>
      <c r="AH418" s="301"/>
      <c r="AI418" s="301"/>
      <c r="AJ418" s="301"/>
      <c r="AK418" s="301"/>
      <c r="AL418" s="301"/>
      <c r="AM418" s="301"/>
      <c r="AN418" s="301"/>
      <c r="AO418" s="301"/>
      <c r="AP418" s="301"/>
      <c r="AQ418" s="301"/>
      <c r="AR418" s="301"/>
      <c r="AS418" s="301"/>
      <c r="AT418" s="301"/>
      <c r="AU418" s="301"/>
      <c r="AV418" s="301"/>
      <c r="AW418" s="301"/>
      <c r="AX418" s="301"/>
      <c r="AY418" s="301"/>
      <c r="AZ418" s="301"/>
      <c r="BA418" s="301"/>
      <c r="BB418" s="301"/>
      <c r="BC418" s="301"/>
      <c r="BD418" s="301"/>
      <c r="BE418" s="301"/>
      <c r="BF418" s="301"/>
      <c r="BG418" s="301"/>
      <c r="BH418" s="301"/>
      <c r="BI418" s="301"/>
      <c r="BJ418" s="110"/>
      <c r="BK418" s="110"/>
      <c r="BL418" s="110"/>
      <c r="BM418" s="110"/>
      <c r="BN418" s="110"/>
      <c r="BO418" s="110"/>
      <c r="BP418" s="110"/>
      <c r="BQ418" s="110"/>
      <c r="BR418" s="110"/>
      <c r="BS418" s="110"/>
      <c r="BT418" s="110"/>
      <c r="BU418" s="110"/>
      <c r="BV418" s="110"/>
      <c r="BW418" s="110"/>
      <c r="BX418" s="110"/>
      <c r="BY418" s="110"/>
      <c r="BZ418" s="110"/>
      <c r="CA418" s="110"/>
      <c r="CB418" s="110"/>
      <c r="CC418" s="110"/>
      <c r="CD418" s="110"/>
      <c r="CE418" s="110"/>
      <c r="CF418" s="110"/>
      <c r="CG418" s="110"/>
      <c r="CH418" s="110"/>
      <c r="CI418" s="110"/>
      <c r="CJ418" s="110"/>
      <c r="CK418" s="110"/>
      <c r="CL418" s="110"/>
      <c r="CM418" s="110"/>
      <c r="CN418" s="110"/>
      <c r="CO418" s="110"/>
      <c r="CP418" s="110"/>
      <c r="CQ418" s="110"/>
      <c r="CR418" s="110"/>
      <c r="CS418" s="110"/>
      <c r="CT418" s="110"/>
      <c r="CU418" s="110"/>
      <c r="CV418" s="110"/>
      <c r="CW418" s="110"/>
      <c r="CX418" s="110"/>
      <c r="CY418" s="110"/>
      <c r="CZ418" s="110"/>
      <c r="DA418" s="110"/>
      <c r="DB418" s="110"/>
      <c r="DC418" s="110"/>
      <c r="DD418" s="110"/>
      <c r="DE418" s="110"/>
      <c r="DF418" s="110"/>
      <c r="DG418" s="110"/>
      <c r="DH418" s="110"/>
      <c r="DI418" s="110"/>
      <c r="DJ418" s="110"/>
      <c r="DK418" s="110"/>
      <c r="DL418" s="110"/>
      <c r="DM418" s="110"/>
      <c r="DN418" s="110"/>
      <c r="DO418" s="110"/>
      <c r="DP418" s="110"/>
      <c r="DQ418" s="110"/>
      <c r="DR418" s="110"/>
      <c r="DS418" s="110"/>
      <c r="DT418" s="110"/>
      <c r="DU418" s="110"/>
      <c r="DV418" s="110"/>
      <c r="DW418" s="110"/>
      <c r="DX418" s="110"/>
      <c r="DY418" s="110"/>
      <c r="DZ418" s="110"/>
    </row>
    <row r="419" spans="17:130" s="146" customFormat="1">
      <c r="Q419" s="333"/>
      <c r="R419" s="325"/>
      <c r="S419" s="325"/>
      <c r="T419" s="325"/>
      <c r="U419" s="325"/>
      <c r="V419" s="325"/>
      <c r="W419" s="325"/>
      <c r="X419" s="325"/>
      <c r="Y419" s="325"/>
      <c r="Z419" s="325"/>
      <c r="AA419" s="325"/>
      <c r="AB419" s="325"/>
      <c r="AC419" s="325"/>
      <c r="AD419" s="325"/>
      <c r="AE419" s="325"/>
      <c r="AF419" s="309"/>
      <c r="AG419" s="309"/>
      <c r="AH419" s="301"/>
      <c r="AI419" s="301"/>
      <c r="AJ419" s="301"/>
      <c r="AK419" s="301"/>
      <c r="AL419" s="301"/>
      <c r="AM419" s="301"/>
      <c r="AN419" s="301"/>
      <c r="AO419" s="301"/>
      <c r="AP419" s="301"/>
      <c r="AQ419" s="301"/>
      <c r="AR419" s="301"/>
      <c r="AS419" s="301"/>
      <c r="AT419" s="301"/>
      <c r="AU419" s="301"/>
      <c r="AV419" s="301"/>
      <c r="AW419" s="301"/>
      <c r="AX419" s="301"/>
      <c r="AY419" s="301"/>
      <c r="AZ419" s="301"/>
      <c r="BA419" s="301"/>
      <c r="BB419" s="301"/>
      <c r="BC419" s="301"/>
      <c r="BD419" s="301"/>
      <c r="BE419" s="301"/>
      <c r="BF419" s="301"/>
      <c r="BG419" s="301"/>
      <c r="BH419" s="301"/>
      <c r="BI419" s="301"/>
      <c r="BJ419" s="110"/>
      <c r="BK419" s="110"/>
      <c r="BL419" s="110"/>
      <c r="BM419" s="110"/>
      <c r="BN419" s="110"/>
      <c r="BO419" s="110"/>
      <c r="BP419" s="110"/>
      <c r="BQ419" s="110"/>
      <c r="BR419" s="110"/>
      <c r="BS419" s="110"/>
      <c r="BT419" s="110"/>
      <c r="BU419" s="110"/>
      <c r="BV419" s="110"/>
      <c r="BW419" s="110"/>
      <c r="BX419" s="110"/>
      <c r="BY419" s="110"/>
      <c r="BZ419" s="110"/>
      <c r="CA419" s="110"/>
      <c r="CB419" s="110"/>
      <c r="CC419" s="110"/>
      <c r="CD419" s="110"/>
      <c r="CE419" s="110"/>
      <c r="CF419" s="110"/>
      <c r="CG419" s="110"/>
      <c r="CH419" s="110"/>
      <c r="CI419" s="110"/>
      <c r="CJ419" s="110"/>
      <c r="CK419" s="110"/>
      <c r="CL419" s="110"/>
      <c r="CM419" s="110"/>
      <c r="CN419" s="110"/>
      <c r="CO419" s="110"/>
      <c r="CP419" s="110"/>
      <c r="CQ419" s="110"/>
      <c r="CR419" s="110"/>
      <c r="CS419" s="110"/>
      <c r="CT419" s="110"/>
      <c r="CU419" s="110"/>
      <c r="CV419" s="110"/>
      <c r="CW419" s="110"/>
      <c r="CX419" s="110"/>
      <c r="CY419" s="110"/>
      <c r="CZ419" s="110"/>
      <c r="DA419" s="110"/>
      <c r="DB419" s="110"/>
      <c r="DC419" s="110"/>
      <c r="DD419" s="110"/>
      <c r="DE419" s="110"/>
      <c r="DF419" s="110"/>
      <c r="DG419" s="110"/>
      <c r="DH419" s="110"/>
      <c r="DI419" s="110"/>
      <c r="DJ419" s="110"/>
      <c r="DK419" s="110"/>
      <c r="DL419" s="110"/>
      <c r="DM419" s="110"/>
      <c r="DN419" s="110"/>
      <c r="DO419" s="110"/>
      <c r="DP419" s="110"/>
      <c r="DQ419" s="110"/>
      <c r="DR419" s="110"/>
      <c r="DS419" s="110"/>
      <c r="DT419" s="110"/>
      <c r="DU419" s="110"/>
      <c r="DV419" s="110"/>
      <c r="DW419" s="110"/>
      <c r="DX419" s="110"/>
      <c r="DY419" s="110"/>
      <c r="DZ419" s="110"/>
    </row>
  </sheetData>
  <sheetProtection sheet="1" objects="1" scenarios="1"/>
  <mergeCells count="78">
    <mergeCell ref="A1:H1"/>
    <mergeCell ref="A19:B19"/>
    <mergeCell ref="A64:B64"/>
    <mergeCell ref="C19:P19"/>
    <mergeCell ref="B18:P18"/>
    <mergeCell ref="A5:P5"/>
    <mergeCell ref="A68:B68"/>
    <mergeCell ref="A72:B72"/>
    <mergeCell ref="A78:B78"/>
    <mergeCell ref="A74:B74"/>
    <mergeCell ref="A75:B75"/>
    <mergeCell ref="A77:B77"/>
    <mergeCell ref="A76:B76"/>
    <mergeCell ref="A70:B70"/>
    <mergeCell ref="A71:B71"/>
    <mergeCell ref="E127:I127"/>
    <mergeCell ref="A107:B107"/>
    <mergeCell ref="Z114:Z116"/>
    <mergeCell ref="C118:I121"/>
    <mergeCell ref="E126:I126"/>
    <mergeCell ref="J108:P108"/>
    <mergeCell ref="C72:P72"/>
    <mergeCell ref="C64:P64"/>
    <mergeCell ref="C68:P68"/>
    <mergeCell ref="C78:P78"/>
    <mergeCell ref="C80:I80"/>
    <mergeCell ref="D70:H70"/>
    <mergeCell ref="I70:P70"/>
    <mergeCell ref="I71:P71"/>
    <mergeCell ref="D71:H71"/>
    <mergeCell ref="C81:I81"/>
    <mergeCell ref="J80:P80"/>
    <mergeCell ref="J81:P81"/>
    <mergeCell ref="C82:I82"/>
    <mergeCell ref="J82:P82"/>
    <mergeCell ref="C85:I85"/>
    <mergeCell ref="J85:P85"/>
    <mergeCell ref="C96:I96"/>
    <mergeCell ref="J96:P96"/>
    <mergeCell ref="C83:I83"/>
    <mergeCell ref="J83:P83"/>
    <mergeCell ref="C84:I84"/>
    <mergeCell ref="J84:P84"/>
    <mergeCell ref="C93:I93"/>
    <mergeCell ref="J93:P93"/>
    <mergeCell ref="C86:I86"/>
    <mergeCell ref="J86:P86"/>
    <mergeCell ref="C87:I87"/>
    <mergeCell ref="J87:P87"/>
    <mergeCell ref="A88:P88"/>
    <mergeCell ref="C100:I100"/>
    <mergeCell ref="J100:P100"/>
    <mergeCell ref="C89:I89"/>
    <mergeCell ref="C90:I90"/>
    <mergeCell ref="C91:I91"/>
    <mergeCell ref="C92:I92"/>
    <mergeCell ref="C99:I99"/>
    <mergeCell ref="J89:P89"/>
    <mergeCell ref="J90:P90"/>
    <mergeCell ref="J91:P91"/>
    <mergeCell ref="J92:P92"/>
    <mergeCell ref="C94:I94"/>
    <mergeCell ref="J99:P99"/>
    <mergeCell ref="A95:P95"/>
    <mergeCell ref="A98:P98"/>
    <mergeCell ref="J94:P94"/>
    <mergeCell ref="C105:I105"/>
    <mergeCell ref="J105:P105"/>
    <mergeCell ref="C106:I106"/>
    <mergeCell ref="J106:P106"/>
    <mergeCell ref="C101:I101"/>
    <mergeCell ref="J101:P101"/>
    <mergeCell ref="C102:I102"/>
    <mergeCell ref="J102:P102"/>
    <mergeCell ref="C103:I103"/>
    <mergeCell ref="J103:P103"/>
    <mergeCell ref="C104:I104"/>
    <mergeCell ref="J104:P104"/>
  </mergeCells>
  <phoneticPr fontId="1"/>
  <pageMargins left="0.45" right="0.45" top="0.5" bottom="0.5" header="0.3" footer="0.3"/>
  <pageSetup paperSize="9" scale="60" fitToWidth="6" fitToHeight="2"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2057" r:id="rId3" name="Group Box 9">
              <controlPr defaultSize="0" autoFill="0" autoPict="0">
                <anchor moveWithCells="1">
                  <from>
                    <xdr:col>1</xdr:col>
                    <xdr:colOff>673100</xdr:colOff>
                    <xdr:row>108</xdr:row>
                    <xdr:rowOff>25400</xdr:rowOff>
                  </from>
                  <to>
                    <xdr:col>5</xdr:col>
                    <xdr:colOff>342900</xdr:colOff>
                    <xdr:row>109</xdr:row>
                    <xdr:rowOff>12700</xdr:rowOff>
                  </to>
                </anchor>
              </controlPr>
            </control>
          </mc:Choice>
        </mc:AlternateContent>
        <mc:AlternateContent xmlns:mc="http://schemas.openxmlformats.org/markup-compatibility/2006">
          <mc:Choice Requires="x14">
            <control shapeId="2058" r:id="rId4" name="Option Button 10">
              <controlPr locked="0" defaultSize="0" autoFill="0" autoLine="0" autoPict="0" altText="なし_x000a_">
                <anchor moveWithCells="1">
                  <from>
                    <xdr:col>2</xdr:col>
                    <xdr:colOff>25400</xdr:colOff>
                    <xdr:row>108</xdr:row>
                    <xdr:rowOff>88900</xdr:rowOff>
                  </from>
                  <to>
                    <xdr:col>2</xdr:col>
                    <xdr:colOff>901700</xdr:colOff>
                    <xdr:row>108</xdr:row>
                    <xdr:rowOff>469900</xdr:rowOff>
                  </to>
                </anchor>
              </controlPr>
            </control>
          </mc:Choice>
        </mc:AlternateContent>
        <mc:AlternateContent xmlns:mc="http://schemas.openxmlformats.org/markup-compatibility/2006">
          <mc:Choice Requires="x14">
            <control shapeId="2061" r:id="rId5" name="Option Button 13">
              <controlPr defaultSize="0" autoFill="0" autoLine="0" autoPict="0" altText="なし_x000a_">
                <anchor moveWithCells="1">
                  <from>
                    <xdr:col>3</xdr:col>
                    <xdr:colOff>0</xdr:colOff>
                    <xdr:row>108</xdr:row>
                    <xdr:rowOff>88900</xdr:rowOff>
                  </from>
                  <to>
                    <xdr:col>3</xdr:col>
                    <xdr:colOff>952500</xdr:colOff>
                    <xdr:row>108</xdr:row>
                    <xdr:rowOff>469900</xdr:rowOff>
                  </to>
                </anchor>
              </controlPr>
            </control>
          </mc:Choice>
        </mc:AlternateContent>
        <mc:AlternateContent xmlns:mc="http://schemas.openxmlformats.org/markup-compatibility/2006">
          <mc:Choice Requires="x14">
            <control shapeId="2062" r:id="rId6" name="Group Box 14">
              <controlPr defaultSize="0" autoFill="0" autoPict="0">
                <anchor moveWithCells="1">
                  <from>
                    <xdr:col>2</xdr:col>
                    <xdr:colOff>0</xdr:colOff>
                    <xdr:row>109</xdr:row>
                    <xdr:rowOff>25400</xdr:rowOff>
                  </from>
                  <to>
                    <xdr:col>5</xdr:col>
                    <xdr:colOff>0</xdr:colOff>
                    <xdr:row>110</xdr:row>
                    <xdr:rowOff>0</xdr:rowOff>
                  </to>
                </anchor>
              </controlPr>
            </control>
          </mc:Choice>
        </mc:AlternateContent>
        <mc:AlternateContent xmlns:mc="http://schemas.openxmlformats.org/markup-compatibility/2006">
          <mc:Choice Requires="x14">
            <control shapeId="2063" r:id="rId7" name="Option Button 15">
              <controlPr locked="0" defaultSize="0" autoFill="0" autoLine="0" autoPict="0" altText="なし_x000a_">
                <anchor moveWithCells="1">
                  <from>
                    <xdr:col>2</xdr:col>
                    <xdr:colOff>25400</xdr:colOff>
                    <xdr:row>109</xdr:row>
                    <xdr:rowOff>88900</xdr:rowOff>
                  </from>
                  <to>
                    <xdr:col>3</xdr:col>
                    <xdr:colOff>596900</xdr:colOff>
                    <xdr:row>109</xdr:row>
                    <xdr:rowOff>469900</xdr:rowOff>
                  </to>
                </anchor>
              </controlPr>
            </control>
          </mc:Choice>
        </mc:AlternateContent>
        <mc:AlternateContent xmlns:mc="http://schemas.openxmlformats.org/markup-compatibility/2006">
          <mc:Choice Requires="x14">
            <control shapeId="2065" r:id="rId8" name="Option Button 17">
              <controlPr defaultSize="0" autoFill="0" autoLine="0" autoPict="0" altText="なし_x000a_">
                <anchor moveWithCells="1">
                  <from>
                    <xdr:col>3</xdr:col>
                    <xdr:colOff>0</xdr:colOff>
                    <xdr:row>109</xdr:row>
                    <xdr:rowOff>88900</xdr:rowOff>
                  </from>
                  <to>
                    <xdr:col>4</xdr:col>
                    <xdr:colOff>571500</xdr:colOff>
                    <xdr:row>109</xdr:row>
                    <xdr:rowOff>469900</xdr:rowOff>
                  </to>
                </anchor>
              </controlPr>
            </control>
          </mc:Choice>
        </mc:AlternateContent>
        <mc:AlternateContent xmlns:mc="http://schemas.openxmlformats.org/markup-compatibility/2006">
          <mc:Choice Requires="x14">
            <control shapeId="2066" r:id="rId9" name="Group Box 18">
              <controlPr defaultSize="0" autoFill="0" autoPict="0">
                <anchor moveWithCells="1">
                  <from>
                    <xdr:col>1</xdr:col>
                    <xdr:colOff>990600</xdr:colOff>
                    <xdr:row>110</xdr:row>
                    <xdr:rowOff>38100</xdr:rowOff>
                  </from>
                  <to>
                    <xdr:col>5</xdr:col>
                    <xdr:colOff>0</xdr:colOff>
                    <xdr:row>111</xdr:row>
                    <xdr:rowOff>0</xdr:rowOff>
                  </to>
                </anchor>
              </controlPr>
            </control>
          </mc:Choice>
        </mc:AlternateContent>
        <mc:AlternateContent xmlns:mc="http://schemas.openxmlformats.org/markup-compatibility/2006">
          <mc:Choice Requires="x14">
            <control shapeId="2067" r:id="rId10" name="Option Button 19">
              <controlPr locked="0" defaultSize="0" autoFill="0" autoLine="0" autoPict="0" altText="なし_x000a_">
                <anchor moveWithCells="1">
                  <from>
                    <xdr:col>2</xdr:col>
                    <xdr:colOff>38100</xdr:colOff>
                    <xdr:row>110</xdr:row>
                    <xdr:rowOff>88900</xdr:rowOff>
                  </from>
                  <to>
                    <xdr:col>3</xdr:col>
                    <xdr:colOff>609600</xdr:colOff>
                    <xdr:row>110</xdr:row>
                    <xdr:rowOff>469900</xdr:rowOff>
                  </to>
                </anchor>
              </controlPr>
            </control>
          </mc:Choice>
        </mc:AlternateContent>
        <mc:AlternateContent xmlns:mc="http://schemas.openxmlformats.org/markup-compatibility/2006">
          <mc:Choice Requires="x14">
            <control shapeId="2070" r:id="rId11" name="Option Button 22">
              <controlPr defaultSize="0" autoFill="0" autoLine="0" autoPict="0" altText="なし_x000a_">
                <anchor moveWithCells="1">
                  <from>
                    <xdr:col>3</xdr:col>
                    <xdr:colOff>0</xdr:colOff>
                    <xdr:row>110</xdr:row>
                    <xdr:rowOff>88900</xdr:rowOff>
                  </from>
                  <to>
                    <xdr:col>4</xdr:col>
                    <xdr:colOff>571500</xdr:colOff>
                    <xdr:row>110</xdr:row>
                    <xdr:rowOff>469900</xdr:rowOff>
                  </to>
                </anchor>
              </controlPr>
            </control>
          </mc:Choice>
        </mc:AlternateContent>
        <mc:AlternateContent xmlns:mc="http://schemas.openxmlformats.org/markup-compatibility/2006">
          <mc:Choice Requires="x14">
            <control shapeId="2071" r:id="rId12" name="Group Box 23">
              <controlPr defaultSize="0" autoFill="0" autoPict="0">
                <anchor moveWithCells="1">
                  <from>
                    <xdr:col>1</xdr:col>
                    <xdr:colOff>990600</xdr:colOff>
                    <xdr:row>111</xdr:row>
                    <xdr:rowOff>38100</xdr:rowOff>
                  </from>
                  <to>
                    <xdr:col>5</xdr:col>
                    <xdr:colOff>0</xdr:colOff>
                    <xdr:row>112</xdr:row>
                    <xdr:rowOff>0</xdr:rowOff>
                  </to>
                </anchor>
              </controlPr>
            </control>
          </mc:Choice>
        </mc:AlternateContent>
        <mc:AlternateContent xmlns:mc="http://schemas.openxmlformats.org/markup-compatibility/2006">
          <mc:Choice Requires="x14">
            <control shapeId="2072" r:id="rId13" name="Option Button 24">
              <controlPr locked="0" defaultSize="0" autoFill="0" autoLine="0" autoPict="0" altText="なし_x000a_">
                <anchor moveWithCells="1">
                  <from>
                    <xdr:col>2</xdr:col>
                    <xdr:colOff>50800</xdr:colOff>
                    <xdr:row>111</xdr:row>
                    <xdr:rowOff>101600</xdr:rowOff>
                  </from>
                  <to>
                    <xdr:col>3</xdr:col>
                    <xdr:colOff>622300</xdr:colOff>
                    <xdr:row>111</xdr:row>
                    <xdr:rowOff>482600</xdr:rowOff>
                  </to>
                </anchor>
              </controlPr>
            </control>
          </mc:Choice>
        </mc:AlternateContent>
        <mc:AlternateContent xmlns:mc="http://schemas.openxmlformats.org/markup-compatibility/2006">
          <mc:Choice Requires="x14">
            <control shapeId="2073" r:id="rId14" name="Option Button 25">
              <controlPr defaultSize="0" autoFill="0" autoLine="0" autoPict="0" altText="なし_x000a_">
                <anchor moveWithCells="1">
                  <from>
                    <xdr:col>3</xdr:col>
                    <xdr:colOff>0</xdr:colOff>
                    <xdr:row>111</xdr:row>
                    <xdr:rowOff>101600</xdr:rowOff>
                  </from>
                  <to>
                    <xdr:col>4</xdr:col>
                    <xdr:colOff>571500</xdr:colOff>
                    <xdr:row>111</xdr:row>
                    <xdr:rowOff>482600</xdr:rowOff>
                  </to>
                </anchor>
              </controlPr>
            </control>
          </mc:Choice>
        </mc:AlternateContent>
        <mc:AlternateContent xmlns:mc="http://schemas.openxmlformats.org/markup-compatibility/2006">
          <mc:Choice Requires="x14">
            <control shapeId="2074" r:id="rId15" name="Check Box 26">
              <controlPr locked="0" defaultSize="0" autoFill="0" autoLine="0" autoPict="0" altText="なし_x000a_">
                <anchor moveWithCells="1">
                  <from>
                    <xdr:col>2</xdr:col>
                    <xdr:colOff>0</xdr:colOff>
                    <xdr:row>112</xdr:row>
                    <xdr:rowOff>215900</xdr:rowOff>
                  </from>
                  <to>
                    <xdr:col>3</xdr:col>
                    <xdr:colOff>571500</xdr:colOff>
                    <xdr:row>114</xdr:row>
                    <xdr:rowOff>38100</xdr:rowOff>
                  </to>
                </anchor>
              </controlPr>
            </control>
          </mc:Choice>
        </mc:AlternateContent>
        <mc:AlternateContent xmlns:mc="http://schemas.openxmlformats.org/markup-compatibility/2006">
          <mc:Choice Requires="x14">
            <control shapeId="2075" r:id="rId16" name="Check Box 27">
              <controlPr locked="0" defaultSize="0" autoFill="0" autoLine="0" autoPict="0" altText="なし_x000a_">
                <anchor moveWithCells="1">
                  <from>
                    <xdr:col>3</xdr:col>
                    <xdr:colOff>177800</xdr:colOff>
                    <xdr:row>112</xdr:row>
                    <xdr:rowOff>215900</xdr:rowOff>
                  </from>
                  <to>
                    <xdr:col>4</xdr:col>
                    <xdr:colOff>749300</xdr:colOff>
                    <xdr:row>114</xdr:row>
                    <xdr:rowOff>38100</xdr:rowOff>
                  </to>
                </anchor>
              </controlPr>
            </control>
          </mc:Choice>
        </mc:AlternateContent>
        <mc:AlternateContent xmlns:mc="http://schemas.openxmlformats.org/markup-compatibility/2006">
          <mc:Choice Requires="x14">
            <control shapeId="2076" r:id="rId17" name="Check Box 28">
              <controlPr locked="0" defaultSize="0" autoFill="0" autoLine="0" autoPict="0" altText="なし_x000a_">
                <anchor moveWithCells="1">
                  <from>
                    <xdr:col>4</xdr:col>
                    <xdr:colOff>381000</xdr:colOff>
                    <xdr:row>112</xdr:row>
                    <xdr:rowOff>215900</xdr:rowOff>
                  </from>
                  <to>
                    <xdr:col>6</xdr:col>
                    <xdr:colOff>0</xdr:colOff>
                    <xdr:row>114</xdr:row>
                    <xdr:rowOff>38100</xdr:rowOff>
                  </to>
                </anchor>
              </controlPr>
            </control>
          </mc:Choice>
        </mc:AlternateContent>
        <mc:AlternateContent xmlns:mc="http://schemas.openxmlformats.org/markup-compatibility/2006">
          <mc:Choice Requires="x14">
            <control shapeId="2077" r:id="rId18" name="Check Box 29">
              <controlPr locked="0" defaultSize="0" autoFill="0" autoLine="0" autoPict="0" altText="なし_x000a_">
                <anchor moveWithCells="1">
                  <from>
                    <xdr:col>6</xdr:col>
                    <xdr:colOff>368300</xdr:colOff>
                    <xdr:row>112</xdr:row>
                    <xdr:rowOff>215900</xdr:rowOff>
                  </from>
                  <to>
                    <xdr:col>7</xdr:col>
                    <xdr:colOff>939800</xdr:colOff>
                    <xdr:row>114</xdr:row>
                    <xdr:rowOff>38100</xdr:rowOff>
                  </to>
                </anchor>
              </controlPr>
            </control>
          </mc:Choice>
        </mc:AlternateContent>
        <mc:AlternateContent xmlns:mc="http://schemas.openxmlformats.org/markup-compatibility/2006">
          <mc:Choice Requires="x14">
            <control shapeId="2078" r:id="rId19" name="Check Box 30">
              <controlPr locked="0" defaultSize="0" autoFill="0" autoLine="0" autoPict="0" altText="なし_x000a_">
                <anchor moveWithCells="1">
                  <from>
                    <xdr:col>2</xdr:col>
                    <xdr:colOff>0</xdr:colOff>
                    <xdr:row>113</xdr:row>
                    <xdr:rowOff>203200</xdr:rowOff>
                  </from>
                  <to>
                    <xdr:col>3</xdr:col>
                    <xdr:colOff>571500</xdr:colOff>
                    <xdr:row>115</xdr:row>
                    <xdr:rowOff>25400</xdr:rowOff>
                  </to>
                </anchor>
              </controlPr>
            </control>
          </mc:Choice>
        </mc:AlternateContent>
        <mc:AlternateContent xmlns:mc="http://schemas.openxmlformats.org/markup-compatibility/2006">
          <mc:Choice Requires="x14">
            <control shapeId="2079" r:id="rId20" name="Check Box 31">
              <controlPr locked="0" defaultSize="0" autoFill="0" autoLine="0" autoPict="0" altText="なし_x000a_">
                <anchor moveWithCells="1">
                  <from>
                    <xdr:col>3</xdr:col>
                    <xdr:colOff>774700</xdr:colOff>
                    <xdr:row>113</xdr:row>
                    <xdr:rowOff>203200</xdr:rowOff>
                  </from>
                  <to>
                    <xdr:col>5</xdr:col>
                    <xdr:colOff>393700</xdr:colOff>
                    <xdr:row>115</xdr:row>
                    <xdr:rowOff>25400</xdr:rowOff>
                  </to>
                </anchor>
              </controlPr>
            </control>
          </mc:Choice>
        </mc:AlternateContent>
        <mc:AlternateContent xmlns:mc="http://schemas.openxmlformats.org/markup-compatibility/2006">
          <mc:Choice Requires="x14">
            <control shapeId="2080" r:id="rId21" name="Check Box 32">
              <controlPr locked="0" defaultSize="0" autoFill="0" autoLine="0" autoPict="0" altText="なし_x000a_">
                <anchor moveWithCells="1">
                  <from>
                    <xdr:col>5</xdr:col>
                    <xdr:colOff>812800</xdr:colOff>
                    <xdr:row>113</xdr:row>
                    <xdr:rowOff>203200</xdr:rowOff>
                  </from>
                  <to>
                    <xdr:col>7</xdr:col>
                    <xdr:colOff>431800</xdr:colOff>
                    <xdr:row>115</xdr:row>
                    <xdr:rowOff>25400</xdr:rowOff>
                  </to>
                </anchor>
              </controlPr>
            </control>
          </mc:Choice>
        </mc:AlternateContent>
        <mc:AlternateContent xmlns:mc="http://schemas.openxmlformats.org/markup-compatibility/2006">
          <mc:Choice Requires="x14">
            <control shapeId="2081" r:id="rId22" name="Check Box 33">
              <controlPr locked="0" defaultSize="0" autoFill="0" autoLine="0" autoPict="0" altText="なし_x000a_">
                <anchor moveWithCells="1">
                  <from>
                    <xdr:col>7</xdr:col>
                    <xdr:colOff>381000</xdr:colOff>
                    <xdr:row>113</xdr:row>
                    <xdr:rowOff>203200</xdr:rowOff>
                  </from>
                  <to>
                    <xdr:col>9</xdr:col>
                    <xdr:colOff>0</xdr:colOff>
                    <xdr:row>115</xdr:row>
                    <xdr:rowOff>25400</xdr:rowOff>
                  </to>
                </anchor>
              </controlPr>
            </control>
          </mc:Choice>
        </mc:AlternateContent>
        <mc:AlternateContent xmlns:mc="http://schemas.openxmlformats.org/markup-compatibility/2006">
          <mc:Choice Requires="x14">
            <control shapeId="2082" r:id="rId23" name="Check Box 34">
              <controlPr locked="0" defaultSize="0" autoFill="0" autoLine="0" autoPict="0" altText="なし_x000a_">
                <anchor moveWithCells="1">
                  <from>
                    <xdr:col>2</xdr:col>
                    <xdr:colOff>0</xdr:colOff>
                    <xdr:row>114</xdr:row>
                    <xdr:rowOff>215900</xdr:rowOff>
                  </from>
                  <to>
                    <xdr:col>3</xdr:col>
                    <xdr:colOff>571500</xdr:colOff>
                    <xdr:row>116</xdr:row>
                    <xdr:rowOff>38100</xdr:rowOff>
                  </to>
                </anchor>
              </controlPr>
            </control>
          </mc:Choice>
        </mc:AlternateContent>
        <mc:AlternateContent xmlns:mc="http://schemas.openxmlformats.org/markup-compatibility/2006">
          <mc:Choice Requires="x14">
            <control shapeId="2083" r:id="rId24" name="Check Box 35">
              <controlPr locked="0" defaultSize="0" autoFill="0" autoLine="0" autoPict="0" altText="なし_x000a_">
                <anchor moveWithCells="1">
                  <from>
                    <xdr:col>3</xdr:col>
                    <xdr:colOff>177800</xdr:colOff>
                    <xdr:row>114</xdr:row>
                    <xdr:rowOff>215900</xdr:rowOff>
                  </from>
                  <to>
                    <xdr:col>4</xdr:col>
                    <xdr:colOff>749300</xdr:colOff>
                    <xdr:row>116</xdr:row>
                    <xdr:rowOff>38100</xdr:rowOff>
                  </to>
                </anchor>
              </controlPr>
            </control>
          </mc:Choice>
        </mc:AlternateContent>
        <mc:AlternateContent xmlns:mc="http://schemas.openxmlformats.org/markup-compatibility/2006">
          <mc:Choice Requires="x14">
            <control shapeId="2084" r:id="rId25" name="Check Box 36">
              <controlPr locked="0" defaultSize="0" autoFill="0" autoLine="0" autoPict="0" altText="なし_x000a_">
                <anchor moveWithCells="1">
                  <from>
                    <xdr:col>4</xdr:col>
                    <xdr:colOff>381000</xdr:colOff>
                    <xdr:row>114</xdr:row>
                    <xdr:rowOff>215900</xdr:rowOff>
                  </from>
                  <to>
                    <xdr:col>6</xdr:col>
                    <xdr:colOff>0</xdr:colOff>
                    <xdr:row>116</xdr:row>
                    <xdr:rowOff>38100</xdr:rowOff>
                  </to>
                </anchor>
              </controlPr>
            </control>
          </mc:Choice>
        </mc:AlternateContent>
        <mc:AlternateContent xmlns:mc="http://schemas.openxmlformats.org/markup-compatibility/2006">
          <mc:Choice Requires="x14">
            <control shapeId="2085" r:id="rId26" name="Check Box 37">
              <controlPr locked="0" defaultSize="0" autoFill="0" autoLine="0" autoPict="0" altText="なし_x000a_">
                <anchor moveWithCells="1">
                  <from>
                    <xdr:col>5</xdr:col>
                    <xdr:colOff>584200</xdr:colOff>
                    <xdr:row>114</xdr:row>
                    <xdr:rowOff>215900</xdr:rowOff>
                  </from>
                  <to>
                    <xdr:col>7</xdr:col>
                    <xdr:colOff>203200</xdr:colOff>
                    <xdr:row>116</xdr:row>
                    <xdr:rowOff>38100</xdr:rowOff>
                  </to>
                </anchor>
              </controlPr>
            </control>
          </mc:Choice>
        </mc:AlternateContent>
        <mc:AlternateContent xmlns:mc="http://schemas.openxmlformats.org/markup-compatibility/2006">
          <mc:Choice Requires="x14">
            <control shapeId="2086" r:id="rId27" name="Check Box 38">
              <controlPr locked="0" defaultSize="0" autoFill="0" autoLine="0" autoPict="0" altText="なし_x000a_">
                <anchor moveWithCells="1">
                  <from>
                    <xdr:col>2</xdr:col>
                    <xdr:colOff>0</xdr:colOff>
                    <xdr:row>115</xdr:row>
                    <xdr:rowOff>215900</xdr:rowOff>
                  </from>
                  <to>
                    <xdr:col>4</xdr:col>
                    <xdr:colOff>673100</xdr:colOff>
                    <xdr:row>117</xdr:row>
                    <xdr:rowOff>38100</xdr:rowOff>
                  </to>
                </anchor>
              </controlPr>
            </control>
          </mc:Choice>
        </mc:AlternateContent>
        <mc:AlternateContent xmlns:mc="http://schemas.openxmlformats.org/markup-compatibility/2006">
          <mc:Choice Requires="x14">
            <control shapeId="2087" r:id="rId28" name="Group Box 39">
              <controlPr defaultSize="0" autoFill="0" autoPict="0">
                <anchor moveWithCells="1">
                  <from>
                    <xdr:col>0</xdr:col>
                    <xdr:colOff>38100</xdr:colOff>
                    <xdr:row>112</xdr:row>
                    <xdr:rowOff>152400</xdr:rowOff>
                  </from>
                  <to>
                    <xdr:col>1</xdr:col>
                    <xdr:colOff>977900</xdr:colOff>
                    <xdr:row>116</xdr:row>
                    <xdr:rowOff>177800</xdr:rowOff>
                  </to>
                </anchor>
              </controlPr>
            </control>
          </mc:Choice>
        </mc:AlternateContent>
        <mc:AlternateContent xmlns:mc="http://schemas.openxmlformats.org/markup-compatibility/2006">
          <mc:Choice Requires="x14">
            <control shapeId="2089" r:id="rId29" name="Option Button 41">
              <controlPr locked="0" defaultSize="0" autoFill="0" autoLine="0" autoPict="0" altText="なし_x000a_">
                <anchor moveWithCells="1">
                  <from>
                    <xdr:col>0</xdr:col>
                    <xdr:colOff>355600</xdr:colOff>
                    <xdr:row>113</xdr:row>
                    <xdr:rowOff>63500</xdr:rowOff>
                  </from>
                  <to>
                    <xdr:col>1</xdr:col>
                    <xdr:colOff>0</xdr:colOff>
                    <xdr:row>114</xdr:row>
                    <xdr:rowOff>190500</xdr:rowOff>
                  </to>
                </anchor>
              </controlPr>
            </control>
          </mc:Choice>
        </mc:AlternateContent>
        <mc:AlternateContent xmlns:mc="http://schemas.openxmlformats.org/markup-compatibility/2006">
          <mc:Choice Requires="x14">
            <control shapeId="2090" r:id="rId30" name="Option Button 42">
              <controlPr defaultSize="0" autoFill="0" autoLine="0" autoPict="0" altText="なし_x000a_">
                <anchor moveWithCells="1">
                  <from>
                    <xdr:col>0</xdr:col>
                    <xdr:colOff>355600</xdr:colOff>
                    <xdr:row>114</xdr:row>
                    <xdr:rowOff>63500</xdr:rowOff>
                  </from>
                  <to>
                    <xdr:col>1</xdr:col>
                    <xdr:colOff>901700</xdr:colOff>
                    <xdr:row>115</xdr:row>
                    <xdr:rowOff>190500</xdr:rowOff>
                  </to>
                </anchor>
              </controlPr>
            </control>
          </mc:Choice>
        </mc:AlternateContent>
        <mc:AlternateContent xmlns:mc="http://schemas.openxmlformats.org/markup-compatibility/2006">
          <mc:Choice Requires="x14">
            <control shapeId="2091" r:id="rId31" name="Option Button 43">
              <controlPr defaultSize="0" autoFill="0" autoLine="0" autoPict="0" altText="なし_x000a_">
                <anchor moveWithCells="1">
                  <from>
                    <xdr:col>1</xdr:col>
                    <xdr:colOff>254000</xdr:colOff>
                    <xdr:row>17</xdr:row>
                    <xdr:rowOff>50800</xdr:rowOff>
                  </from>
                  <to>
                    <xdr:col>2</xdr:col>
                    <xdr:colOff>774700</xdr:colOff>
                    <xdr:row>17</xdr:row>
                    <xdr:rowOff>431800</xdr:rowOff>
                  </to>
                </anchor>
              </controlPr>
            </control>
          </mc:Choice>
        </mc:AlternateContent>
        <mc:AlternateContent xmlns:mc="http://schemas.openxmlformats.org/markup-compatibility/2006">
          <mc:Choice Requires="x14">
            <control shapeId="2092" r:id="rId32" name="Option Button 44">
              <controlPr defaultSize="0" autoFill="0" autoLine="0" autoPict="0" altText="なし_x000a_">
                <anchor moveWithCells="1">
                  <from>
                    <xdr:col>2</xdr:col>
                    <xdr:colOff>0</xdr:colOff>
                    <xdr:row>17</xdr:row>
                    <xdr:rowOff>50800</xdr:rowOff>
                  </from>
                  <to>
                    <xdr:col>11</xdr:col>
                    <xdr:colOff>190500</xdr:colOff>
                    <xdr:row>17</xdr:row>
                    <xdr:rowOff>431800</xdr:rowOff>
                  </to>
                </anchor>
              </controlPr>
            </control>
          </mc:Choice>
        </mc:AlternateContent>
        <mc:AlternateContent xmlns:mc="http://schemas.openxmlformats.org/markup-compatibility/2006">
          <mc:Choice Requires="x14">
            <control shapeId="2093" r:id="rId33" name="Option Button 45">
              <controlPr defaultSize="0" autoFill="0" autoLine="0" autoPict="0" altText="なし_x000a_">
                <anchor moveWithCells="1">
                  <from>
                    <xdr:col>3</xdr:col>
                    <xdr:colOff>101600</xdr:colOff>
                    <xdr:row>69</xdr:row>
                    <xdr:rowOff>38100</xdr:rowOff>
                  </from>
                  <to>
                    <xdr:col>3</xdr:col>
                    <xdr:colOff>914400</xdr:colOff>
                    <xdr:row>69</xdr:row>
                    <xdr:rowOff>419100</xdr:rowOff>
                  </to>
                </anchor>
              </controlPr>
            </control>
          </mc:Choice>
        </mc:AlternateContent>
        <mc:AlternateContent xmlns:mc="http://schemas.openxmlformats.org/markup-compatibility/2006">
          <mc:Choice Requires="x14">
            <control shapeId="2094" r:id="rId34" name="Option Button 46">
              <controlPr defaultSize="0" autoFill="0" autoLine="0" autoPict="0" altText="なし_x000a_">
                <anchor moveWithCells="1">
                  <from>
                    <xdr:col>4</xdr:col>
                    <xdr:colOff>508000</xdr:colOff>
                    <xdr:row>69</xdr:row>
                    <xdr:rowOff>38100</xdr:rowOff>
                  </from>
                  <to>
                    <xdr:col>7</xdr:col>
                    <xdr:colOff>1016000</xdr:colOff>
                    <xdr:row>69</xdr:row>
                    <xdr:rowOff>419100</xdr:rowOff>
                  </to>
                </anchor>
              </controlPr>
            </control>
          </mc:Choice>
        </mc:AlternateContent>
        <mc:AlternateContent xmlns:mc="http://schemas.openxmlformats.org/markup-compatibility/2006">
          <mc:Choice Requires="x14">
            <control shapeId="2100" r:id="rId35" name="Group Box 52">
              <controlPr defaultSize="0" autoFill="0" autoPict="0">
                <anchor moveWithCells="1">
                  <from>
                    <xdr:col>2</xdr:col>
                    <xdr:colOff>1016000</xdr:colOff>
                    <xdr:row>68</xdr:row>
                    <xdr:rowOff>241300</xdr:rowOff>
                  </from>
                  <to>
                    <xdr:col>8</xdr:col>
                    <xdr:colOff>0</xdr:colOff>
                    <xdr:row>70</xdr:row>
                    <xdr:rowOff>12700</xdr:rowOff>
                  </to>
                </anchor>
              </controlPr>
            </control>
          </mc:Choice>
        </mc:AlternateContent>
        <mc:AlternateContent xmlns:mc="http://schemas.openxmlformats.org/markup-compatibility/2006">
          <mc:Choice Requires="x14">
            <control shapeId="2101" r:id="rId36" name="Group Box 53">
              <controlPr defaultSize="0" autoFill="0" autoPict="0">
                <anchor moveWithCells="1">
                  <from>
                    <xdr:col>0</xdr:col>
                    <xdr:colOff>1752600</xdr:colOff>
                    <xdr:row>15</xdr:row>
                    <xdr:rowOff>152400</xdr:rowOff>
                  </from>
                  <to>
                    <xdr:col>13</xdr:col>
                    <xdr:colOff>558800</xdr:colOff>
                    <xdr:row>18</xdr:row>
                    <xdr:rowOff>165100</xdr:rowOff>
                  </to>
                </anchor>
              </controlPr>
            </control>
          </mc:Choice>
        </mc:AlternateContent>
        <mc:AlternateContent xmlns:mc="http://schemas.openxmlformats.org/markup-compatibility/2006">
          <mc:Choice Requires="x14">
            <control shapeId="2104" r:id="rId37" name="Check Box 56">
              <controlPr defaultSize="0" autoFill="0" autoLine="0" autoPict="0">
                <anchor moveWithCells="1">
                  <from>
                    <xdr:col>7</xdr:col>
                    <xdr:colOff>12700</xdr:colOff>
                    <xdr:row>114</xdr:row>
                    <xdr:rowOff>190500</xdr:rowOff>
                  </from>
                  <to>
                    <xdr:col>8</xdr:col>
                    <xdr:colOff>508000</xdr:colOff>
                    <xdr:row>116</xdr:row>
                    <xdr:rowOff>50800</xdr:rowOff>
                  </to>
                </anchor>
              </controlPr>
            </control>
          </mc:Choice>
        </mc:AlternateContent>
        <mc:AlternateContent xmlns:mc="http://schemas.openxmlformats.org/markup-compatibility/2006">
          <mc:Choice Requires="x14">
            <control shapeId="2105" r:id="rId38" name="Group Box 57">
              <controlPr defaultSize="0" autoFill="0" autoPict="0">
                <anchor moveWithCells="1">
                  <from>
                    <xdr:col>2</xdr:col>
                    <xdr:colOff>0</xdr:colOff>
                    <xdr:row>122</xdr:row>
                    <xdr:rowOff>25400</xdr:rowOff>
                  </from>
                  <to>
                    <xdr:col>9</xdr:col>
                    <xdr:colOff>0</xdr:colOff>
                    <xdr:row>123</xdr:row>
                    <xdr:rowOff>12700</xdr:rowOff>
                  </to>
                </anchor>
              </controlPr>
            </control>
          </mc:Choice>
        </mc:AlternateContent>
        <mc:AlternateContent xmlns:mc="http://schemas.openxmlformats.org/markup-compatibility/2006">
          <mc:Choice Requires="x14">
            <control shapeId="2106" r:id="rId39" name="Option Button 58">
              <controlPr defaultSize="0" autoFill="0" autoLine="0" autoPict="0">
                <anchor moveWithCells="1">
                  <from>
                    <xdr:col>2</xdr:col>
                    <xdr:colOff>215900</xdr:colOff>
                    <xdr:row>122</xdr:row>
                    <xdr:rowOff>101600</xdr:rowOff>
                  </from>
                  <to>
                    <xdr:col>3</xdr:col>
                    <xdr:colOff>101600</xdr:colOff>
                    <xdr:row>123</xdr:row>
                    <xdr:rowOff>0</xdr:rowOff>
                  </to>
                </anchor>
              </controlPr>
            </control>
          </mc:Choice>
        </mc:AlternateContent>
        <mc:AlternateContent xmlns:mc="http://schemas.openxmlformats.org/markup-compatibility/2006">
          <mc:Choice Requires="x14">
            <control shapeId="2107" r:id="rId40" name="Option Button 59">
              <controlPr defaultSize="0" autoFill="0" autoLine="0" autoPict="0">
                <anchor moveWithCells="1">
                  <from>
                    <xdr:col>3</xdr:col>
                    <xdr:colOff>114300</xdr:colOff>
                    <xdr:row>122</xdr:row>
                    <xdr:rowOff>101600</xdr:rowOff>
                  </from>
                  <to>
                    <xdr:col>4</xdr:col>
                    <xdr:colOff>0</xdr:colOff>
                    <xdr:row>123</xdr:row>
                    <xdr:rowOff>0</xdr:rowOff>
                  </to>
                </anchor>
              </controlPr>
            </control>
          </mc:Choice>
        </mc:AlternateContent>
        <mc:AlternateContent xmlns:mc="http://schemas.openxmlformats.org/markup-compatibility/2006">
          <mc:Choice Requires="x14">
            <control shapeId="2108" r:id="rId41" name="Option Button 60">
              <controlPr defaultSize="0" autoFill="0" autoLine="0" autoPict="0">
                <anchor moveWithCells="1">
                  <from>
                    <xdr:col>4</xdr:col>
                    <xdr:colOff>114300</xdr:colOff>
                    <xdr:row>122</xdr:row>
                    <xdr:rowOff>101600</xdr:rowOff>
                  </from>
                  <to>
                    <xdr:col>5</xdr:col>
                    <xdr:colOff>0</xdr:colOff>
                    <xdr:row>123</xdr:row>
                    <xdr:rowOff>0</xdr:rowOff>
                  </to>
                </anchor>
              </controlPr>
            </control>
          </mc:Choice>
        </mc:AlternateContent>
        <mc:AlternateContent xmlns:mc="http://schemas.openxmlformats.org/markup-compatibility/2006">
          <mc:Choice Requires="x14">
            <control shapeId="2109" r:id="rId42" name="Option Button 61">
              <controlPr defaultSize="0" autoFill="0" autoLine="0" autoPict="0">
                <anchor moveWithCells="1">
                  <from>
                    <xdr:col>5</xdr:col>
                    <xdr:colOff>114300</xdr:colOff>
                    <xdr:row>122</xdr:row>
                    <xdr:rowOff>101600</xdr:rowOff>
                  </from>
                  <to>
                    <xdr:col>6</xdr:col>
                    <xdr:colOff>0</xdr:colOff>
                    <xdr:row>123</xdr:row>
                    <xdr:rowOff>0</xdr:rowOff>
                  </to>
                </anchor>
              </controlPr>
            </control>
          </mc:Choice>
        </mc:AlternateContent>
        <mc:AlternateContent xmlns:mc="http://schemas.openxmlformats.org/markup-compatibility/2006">
          <mc:Choice Requires="x14">
            <control shapeId="2115" r:id="rId43" name="Group Box 67">
              <controlPr defaultSize="0" autoFill="0" autoPict="0">
                <anchor moveWithCells="1">
                  <from>
                    <xdr:col>2</xdr:col>
                    <xdr:colOff>0</xdr:colOff>
                    <xdr:row>123</xdr:row>
                    <xdr:rowOff>0</xdr:rowOff>
                  </from>
                  <to>
                    <xdr:col>9</xdr:col>
                    <xdr:colOff>0</xdr:colOff>
                    <xdr:row>124</xdr:row>
                    <xdr:rowOff>0</xdr:rowOff>
                  </to>
                </anchor>
              </controlPr>
            </control>
          </mc:Choice>
        </mc:AlternateContent>
        <mc:AlternateContent xmlns:mc="http://schemas.openxmlformats.org/markup-compatibility/2006">
          <mc:Choice Requires="x14">
            <control shapeId="2116" r:id="rId44" name="Option Button 68">
              <controlPr defaultSize="0" autoFill="0" autoLine="0" autoPict="0">
                <anchor moveWithCells="1">
                  <from>
                    <xdr:col>2</xdr:col>
                    <xdr:colOff>215900</xdr:colOff>
                    <xdr:row>123</xdr:row>
                    <xdr:rowOff>76200</xdr:rowOff>
                  </from>
                  <to>
                    <xdr:col>3</xdr:col>
                    <xdr:colOff>101600</xdr:colOff>
                    <xdr:row>123</xdr:row>
                    <xdr:rowOff>469900</xdr:rowOff>
                  </to>
                </anchor>
              </controlPr>
            </control>
          </mc:Choice>
        </mc:AlternateContent>
        <mc:AlternateContent xmlns:mc="http://schemas.openxmlformats.org/markup-compatibility/2006">
          <mc:Choice Requires="x14">
            <control shapeId="2117" r:id="rId45" name="Option Button 69">
              <controlPr defaultSize="0" autoFill="0" autoLine="0" autoPict="0">
                <anchor moveWithCells="1">
                  <from>
                    <xdr:col>3</xdr:col>
                    <xdr:colOff>114300</xdr:colOff>
                    <xdr:row>123</xdr:row>
                    <xdr:rowOff>76200</xdr:rowOff>
                  </from>
                  <to>
                    <xdr:col>4</xdr:col>
                    <xdr:colOff>0</xdr:colOff>
                    <xdr:row>123</xdr:row>
                    <xdr:rowOff>469900</xdr:rowOff>
                  </to>
                </anchor>
              </controlPr>
            </control>
          </mc:Choice>
        </mc:AlternateContent>
        <mc:AlternateContent xmlns:mc="http://schemas.openxmlformats.org/markup-compatibility/2006">
          <mc:Choice Requires="x14">
            <control shapeId="2118" r:id="rId46" name="Option Button 70">
              <controlPr defaultSize="0" autoFill="0" autoLine="0" autoPict="0">
                <anchor moveWithCells="1">
                  <from>
                    <xdr:col>4</xdr:col>
                    <xdr:colOff>114300</xdr:colOff>
                    <xdr:row>123</xdr:row>
                    <xdr:rowOff>76200</xdr:rowOff>
                  </from>
                  <to>
                    <xdr:col>5</xdr:col>
                    <xdr:colOff>0</xdr:colOff>
                    <xdr:row>123</xdr:row>
                    <xdr:rowOff>469900</xdr:rowOff>
                  </to>
                </anchor>
              </controlPr>
            </control>
          </mc:Choice>
        </mc:AlternateContent>
        <mc:AlternateContent xmlns:mc="http://schemas.openxmlformats.org/markup-compatibility/2006">
          <mc:Choice Requires="x14">
            <control shapeId="2119" r:id="rId47" name="Option Button 71">
              <controlPr defaultSize="0" autoFill="0" autoLine="0" autoPict="0">
                <anchor moveWithCells="1">
                  <from>
                    <xdr:col>5</xdr:col>
                    <xdr:colOff>114300</xdr:colOff>
                    <xdr:row>123</xdr:row>
                    <xdr:rowOff>76200</xdr:rowOff>
                  </from>
                  <to>
                    <xdr:col>6</xdr:col>
                    <xdr:colOff>0</xdr:colOff>
                    <xdr:row>123</xdr:row>
                    <xdr:rowOff>469900</xdr:rowOff>
                  </to>
                </anchor>
              </controlPr>
            </control>
          </mc:Choice>
        </mc:AlternateContent>
        <mc:AlternateContent xmlns:mc="http://schemas.openxmlformats.org/markup-compatibility/2006">
          <mc:Choice Requires="x14">
            <control shapeId="2132" r:id="rId48" name="Option Button 84">
              <controlPr defaultSize="0" autoFill="0" autoLine="0" autoPict="0" altText="なし_x000a_">
                <anchor moveWithCells="1">
                  <from>
                    <xdr:col>3</xdr:col>
                    <xdr:colOff>101600</xdr:colOff>
                    <xdr:row>70</xdr:row>
                    <xdr:rowOff>50800</xdr:rowOff>
                  </from>
                  <to>
                    <xdr:col>3</xdr:col>
                    <xdr:colOff>914400</xdr:colOff>
                    <xdr:row>70</xdr:row>
                    <xdr:rowOff>431800</xdr:rowOff>
                  </to>
                </anchor>
              </controlPr>
            </control>
          </mc:Choice>
        </mc:AlternateContent>
        <mc:AlternateContent xmlns:mc="http://schemas.openxmlformats.org/markup-compatibility/2006">
          <mc:Choice Requires="x14">
            <control shapeId="2133" r:id="rId49" name="Option Button 85">
              <controlPr defaultSize="0" autoFill="0" autoLine="0" autoPict="0" altText="なし_x000a_">
                <anchor moveWithCells="1">
                  <from>
                    <xdr:col>4</xdr:col>
                    <xdr:colOff>508000</xdr:colOff>
                    <xdr:row>70</xdr:row>
                    <xdr:rowOff>50800</xdr:rowOff>
                  </from>
                  <to>
                    <xdr:col>7</xdr:col>
                    <xdr:colOff>1016000</xdr:colOff>
                    <xdr:row>70</xdr:row>
                    <xdr:rowOff>431800</xdr:rowOff>
                  </to>
                </anchor>
              </controlPr>
            </control>
          </mc:Choice>
        </mc:AlternateContent>
        <mc:AlternateContent xmlns:mc="http://schemas.openxmlformats.org/markup-compatibility/2006">
          <mc:Choice Requires="x14">
            <control shapeId="2134" r:id="rId50" name="Group Box 86">
              <controlPr defaultSize="0" autoFill="0" autoPict="0">
                <anchor moveWithCells="1">
                  <from>
                    <xdr:col>2</xdr:col>
                    <xdr:colOff>1016000</xdr:colOff>
                    <xdr:row>70</xdr:row>
                    <xdr:rowOff>0</xdr:rowOff>
                  </from>
                  <to>
                    <xdr:col>8</xdr:col>
                    <xdr:colOff>0</xdr:colOff>
                    <xdr:row>71</xdr:row>
                    <xdr:rowOff>38100</xdr:rowOff>
                  </to>
                </anchor>
              </controlPr>
            </control>
          </mc:Choice>
        </mc:AlternateContent>
        <mc:AlternateContent xmlns:mc="http://schemas.openxmlformats.org/markup-compatibility/2006">
          <mc:Choice Requires="x14">
            <control shapeId="2140" r:id="rId51" name="Option Button 92">
              <controlPr defaultSize="0" autoFill="0" autoLine="0" autoPict="0">
                <anchor moveWithCells="1">
                  <from>
                    <xdr:col>9</xdr:col>
                    <xdr:colOff>114300</xdr:colOff>
                    <xdr:row>108</xdr:row>
                    <xdr:rowOff>76200</xdr:rowOff>
                  </from>
                  <to>
                    <xdr:col>10</xdr:col>
                    <xdr:colOff>114300</xdr:colOff>
                    <xdr:row>108</xdr:row>
                    <xdr:rowOff>457200</xdr:rowOff>
                  </to>
                </anchor>
              </controlPr>
            </control>
          </mc:Choice>
        </mc:AlternateContent>
        <mc:AlternateContent xmlns:mc="http://schemas.openxmlformats.org/markup-compatibility/2006">
          <mc:Choice Requires="x14">
            <control shapeId="2141" r:id="rId52" name="Option Button 93">
              <controlPr defaultSize="0" autoFill="0" autoLine="0" autoPict="0" altText="あり">
                <anchor moveWithCells="1">
                  <from>
                    <xdr:col>10</xdr:col>
                    <xdr:colOff>114300</xdr:colOff>
                    <xdr:row>108</xdr:row>
                    <xdr:rowOff>76200</xdr:rowOff>
                  </from>
                  <to>
                    <xdr:col>11</xdr:col>
                    <xdr:colOff>114300</xdr:colOff>
                    <xdr:row>108</xdr:row>
                    <xdr:rowOff>457200</xdr:rowOff>
                  </to>
                </anchor>
              </controlPr>
            </control>
          </mc:Choice>
        </mc:AlternateContent>
        <mc:AlternateContent xmlns:mc="http://schemas.openxmlformats.org/markup-compatibility/2006">
          <mc:Choice Requires="x14">
            <control shapeId="2142" r:id="rId53" name="Group Box 94">
              <controlPr defaultSize="0" autoFill="0" autoPict="0">
                <anchor moveWithCells="1">
                  <from>
                    <xdr:col>8</xdr:col>
                    <xdr:colOff>901700</xdr:colOff>
                    <xdr:row>108</xdr:row>
                    <xdr:rowOff>50800</xdr:rowOff>
                  </from>
                  <to>
                    <xdr:col>11</xdr:col>
                    <xdr:colOff>241300</xdr:colOff>
                    <xdr:row>108</xdr:row>
                    <xdr:rowOff>495300</xdr:rowOff>
                  </to>
                </anchor>
              </controlPr>
            </control>
          </mc:Choice>
        </mc:AlternateContent>
        <mc:AlternateContent xmlns:mc="http://schemas.openxmlformats.org/markup-compatibility/2006">
          <mc:Choice Requires="x14">
            <control shapeId="2143" r:id="rId54" name="Option Button 95">
              <controlPr defaultSize="0" autoFill="0" autoLine="0" autoPict="0">
                <anchor moveWithCells="1">
                  <from>
                    <xdr:col>9</xdr:col>
                    <xdr:colOff>114300</xdr:colOff>
                    <xdr:row>109</xdr:row>
                    <xdr:rowOff>88900</xdr:rowOff>
                  </from>
                  <to>
                    <xdr:col>10</xdr:col>
                    <xdr:colOff>114300</xdr:colOff>
                    <xdr:row>109</xdr:row>
                    <xdr:rowOff>469900</xdr:rowOff>
                  </to>
                </anchor>
              </controlPr>
            </control>
          </mc:Choice>
        </mc:AlternateContent>
        <mc:AlternateContent xmlns:mc="http://schemas.openxmlformats.org/markup-compatibility/2006">
          <mc:Choice Requires="x14">
            <control shapeId="2144" r:id="rId55" name="Option Button 96">
              <controlPr defaultSize="0" autoFill="0" autoLine="0" autoPict="0" altText="あり">
                <anchor moveWithCells="1">
                  <from>
                    <xdr:col>10</xdr:col>
                    <xdr:colOff>114300</xdr:colOff>
                    <xdr:row>109</xdr:row>
                    <xdr:rowOff>88900</xdr:rowOff>
                  </from>
                  <to>
                    <xdr:col>11</xdr:col>
                    <xdr:colOff>114300</xdr:colOff>
                    <xdr:row>109</xdr:row>
                    <xdr:rowOff>469900</xdr:rowOff>
                  </to>
                </anchor>
              </controlPr>
            </control>
          </mc:Choice>
        </mc:AlternateContent>
        <mc:AlternateContent xmlns:mc="http://schemas.openxmlformats.org/markup-compatibility/2006">
          <mc:Choice Requires="x14">
            <control shapeId="2145" r:id="rId56" name="Group Box 97">
              <controlPr defaultSize="0" autoFill="0" autoPict="0">
                <anchor moveWithCells="1">
                  <from>
                    <xdr:col>8</xdr:col>
                    <xdr:colOff>901700</xdr:colOff>
                    <xdr:row>109</xdr:row>
                    <xdr:rowOff>63500</xdr:rowOff>
                  </from>
                  <to>
                    <xdr:col>11</xdr:col>
                    <xdr:colOff>241300</xdr:colOff>
                    <xdr:row>109</xdr:row>
                    <xdr:rowOff>508000</xdr:rowOff>
                  </to>
                </anchor>
              </controlPr>
            </control>
          </mc:Choice>
        </mc:AlternateContent>
        <mc:AlternateContent xmlns:mc="http://schemas.openxmlformats.org/markup-compatibility/2006">
          <mc:Choice Requires="x14">
            <control shapeId="2146" r:id="rId57" name="Option Button 98">
              <controlPr defaultSize="0" autoFill="0" autoLine="0" autoPict="0">
                <anchor moveWithCells="1">
                  <from>
                    <xdr:col>9</xdr:col>
                    <xdr:colOff>114300</xdr:colOff>
                    <xdr:row>110</xdr:row>
                    <xdr:rowOff>114300</xdr:rowOff>
                  </from>
                  <to>
                    <xdr:col>10</xdr:col>
                    <xdr:colOff>114300</xdr:colOff>
                    <xdr:row>110</xdr:row>
                    <xdr:rowOff>482600</xdr:rowOff>
                  </to>
                </anchor>
              </controlPr>
            </control>
          </mc:Choice>
        </mc:AlternateContent>
        <mc:AlternateContent xmlns:mc="http://schemas.openxmlformats.org/markup-compatibility/2006">
          <mc:Choice Requires="x14">
            <control shapeId="2147" r:id="rId58" name="Option Button 99">
              <controlPr defaultSize="0" autoFill="0" autoLine="0" autoPict="0" altText="あり">
                <anchor moveWithCells="1">
                  <from>
                    <xdr:col>10</xdr:col>
                    <xdr:colOff>114300</xdr:colOff>
                    <xdr:row>110</xdr:row>
                    <xdr:rowOff>114300</xdr:rowOff>
                  </from>
                  <to>
                    <xdr:col>11</xdr:col>
                    <xdr:colOff>114300</xdr:colOff>
                    <xdr:row>110</xdr:row>
                    <xdr:rowOff>482600</xdr:rowOff>
                  </to>
                </anchor>
              </controlPr>
            </control>
          </mc:Choice>
        </mc:AlternateContent>
        <mc:AlternateContent xmlns:mc="http://schemas.openxmlformats.org/markup-compatibility/2006">
          <mc:Choice Requires="x14">
            <control shapeId="2148" r:id="rId59" name="Group Box 100">
              <controlPr defaultSize="0" autoFill="0" autoPict="0">
                <anchor moveWithCells="1">
                  <from>
                    <xdr:col>8</xdr:col>
                    <xdr:colOff>901700</xdr:colOff>
                    <xdr:row>110</xdr:row>
                    <xdr:rowOff>88900</xdr:rowOff>
                  </from>
                  <to>
                    <xdr:col>11</xdr:col>
                    <xdr:colOff>241300</xdr:colOff>
                    <xdr:row>111</xdr:row>
                    <xdr:rowOff>0</xdr:rowOff>
                  </to>
                </anchor>
              </controlPr>
            </control>
          </mc:Choice>
        </mc:AlternateContent>
        <mc:AlternateContent xmlns:mc="http://schemas.openxmlformats.org/markup-compatibility/2006">
          <mc:Choice Requires="x14">
            <control shapeId="2149" r:id="rId60" name="Option Button 101">
              <controlPr defaultSize="0" autoFill="0" autoLine="0" autoPict="0">
                <anchor moveWithCells="1">
                  <from>
                    <xdr:col>9</xdr:col>
                    <xdr:colOff>114300</xdr:colOff>
                    <xdr:row>111</xdr:row>
                    <xdr:rowOff>114300</xdr:rowOff>
                  </from>
                  <to>
                    <xdr:col>10</xdr:col>
                    <xdr:colOff>114300</xdr:colOff>
                    <xdr:row>111</xdr:row>
                    <xdr:rowOff>482600</xdr:rowOff>
                  </to>
                </anchor>
              </controlPr>
            </control>
          </mc:Choice>
        </mc:AlternateContent>
        <mc:AlternateContent xmlns:mc="http://schemas.openxmlformats.org/markup-compatibility/2006">
          <mc:Choice Requires="x14">
            <control shapeId="2150" r:id="rId61" name="Option Button 102">
              <controlPr defaultSize="0" autoFill="0" autoLine="0" autoPict="0" altText="あり">
                <anchor moveWithCells="1">
                  <from>
                    <xdr:col>10</xdr:col>
                    <xdr:colOff>114300</xdr:colOff>
                    <xdr:row>111</xdr:row>
                    <xdr:rowOff>114300</xdr:rowOff>
                  </from>
                  <to>
                    <xdr:col>11</xdr:col>
                    <xdr:colOff>114300</xdr:colOff>
                    <xdr:row>111</xdr:row>
                    <xdr:rowOff>482600</xdr:rowOff>
                  </to>
                </anchor>
              </controlPr>
            </control>
          </mc:Choice>
        </mc:AlternateContent>
        <mc:AlternateContent xmlns:mc="http://schemas.openxmlformats.org/markup-compatibility/2006">
          <mc:Choice Requires="x14">
            <control shapeId="2151" r:id="rId62" name="Group Box 103">
              <controlPr defaultSize="0" autoFill="0" autoPict="0">
                <anchor moveWithCells="1">
                  <from>
                    <xdr:col>8</xdr:col>
                    <xdr:colOff>901700</xdr:colOff>
                    <xdr:row>111</xdr:row>
                    <xdr:rowOff>88900</xdr:rowOff>
                  </from>
                  <to>
                    <xdr:col>11</xdr:col>
                    <xdr:colOff>241300</xdr:colOff>
                    <xdr:row>112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230"/>
  <sheetViews>
    <sheetView topLeftCell="A28" zoomScaleNormal="100" zoomScalePageLayoutView="36" workbookViewId="0">
      <selection activeCell="C43" sqref="C43:I43"/>
    </sheetView>
  </sheetViews>
  <sheetFormatPr baseColWidth="10" defaultColWidth="11.5703125" defaultRowHeight="20"/>
  <cols>
    <col min="1" max="1" width="21.28515625" customWidth="1"/>
    <col min="10" max="10" width="8.42578125" style="290" customWidth="1"/>
    <col min="11" max="23" width="8.42578125" style="290" hidden="1" customWidth="1"/>
    <col min="24" max="24" width="7.42578125" style="290" hidden="1" customWidth="1"/>
    <col min="25" max="25" width="8.42578125" style="290" hidden="1" customWidth="1"/>
    <col min="26" max="26" width="8.42578125" style="290" customWidth="1"/>
    <col min="27" max="27" width="15.5703125" style="290" customWidth="1"/>
    <col min="28" max="41" width="10.7109375" style="261"/>
    <col min="42" max="45" width="10.7109375" style="110"/>
    <col min="46" max="52" width="10.7109375" style="111"/>
  </cols>
  <sheetData>
    <row r="1" spans="1:26">
      <c r="A1" s="496" t="s">
        <v>371</v>
      </c>
      <c r="B1" s="497"/>
      <c r="C1" s="497"/>
      <c r="D1" s="497"/>
      <c r="E1" s="497"/>
      <c r="F1" s="497"/>
      <c r="G1" s="497"/>
      <c r="H1" s="497"/>
      <c r="I1" s="86"/>
    </row>
    <row r="2" spans="1:26">
      <c r="A2" s="87" t="s">
        <v>262</v>
      </c>
      <c r="B2" s="4" t="s">
        <v>3</v>
      </c>
      <c r="C2" s="9"/>
      <c r="D2" s="4" t="s">
        <v>4</v>
      </c>
      <c r="E2" s="9"/>
      <c r="F2" s="4" t="s">
        <v>5</v>
      </c>
      <c r="G2" s="9"/>
      <c r="H2" s="4" t="s">
        <v>6</v>
      </c>
      <c r="I2" s="88"/>
    </row>
    <row r="3" spans="1:26">
      <c r="A3" s="89" t="s">
        <v>264</v>
      </c>
      <c r="B3" s="61" t="e">
        <f>テータ書きだし用!C79</f>
        <v>#VALUE!</v>
      </c>
      <c r="C3" s="33" t="s">
        <v>76</v>
      </c>
      <c r="D3" s="61" t="e">
        <f>テータ書きだし用!D79</f>
        <v>#VALUE!</v>
      </c>
      <c r="E3" s="32" t="s">
        <v>77</v>
      </c>
      <c r="F3" s="30"/>
      <c r="G3" s="4"/>
      <c r="H3" s="4"/>
      <c r="I3" s="88"/>
    </row>
    <row r="4" spans="1:26">
      <c r="A4" s="89" t="s">
        <v>266</v>
      </c>
      <c r="B4" s="27"/>
      <c r="C4" s="24"/>
      <c r="D4" s="24"/>
      <c r="E4" s="24"/>
      <c r="F4" s="24"/>
      <c r="G4" s="24"/>
      <c r="H4" s="24"/>
      <c r="I4" s="90"/>
      <c r="J4" s="321">
        <v>0</v>
      </c>
      <c r="Z4" s="377" t="s">
        <v>614</v>
      </c>
    </row>
    <row r="5" spans="1:26">
      <c r="A5" s="89" t="s">
        <v>268</v>
      </c>
      <c r="B5" s="27"/>
      <c r="C5" s="24"/>
      <c r="D5" s="25"/>
      <c r="E5" s="374" t="s">
        <v>615</v>
      </c>
      <c r="F5" s="4"/>
      <c r="G5" s="4"/>
      <c r="H5" s="4"/>
      <c r="I5" s="88"/>
      <c r="J5" s="321">
        <v>0</v>
      </c>
    </row>
    <row r="6" spans="1:26">
      <c r="A6" s="89" t="s">
        <v>272</v>
      </c>
      <c r="B6" s="9"/>
      <c r="C6" s="4" t="s">
        <v>269</v>
      </c>
      <c r="D6" s="15"/>
      <c r="E6" s="4" t="s">
        <v>270</v>
      </c>
      <c r="F6" s="15"/>
      <c r="G6" s="4" t="s">
        <v>271</v>
      </c>
      <c r="H6" s="9"/>
      <c r="I6" s="88" t="s">
        <v>89</v>
      </c>
    </row>
    <row r="7" spans="1:26">
      <c r="A7" s="89" t="s">
        <v>274</v>
      </c>
      <c r="B7" s="9"/>
      <c r="C7" s="4" t="s">
        <v>275</v>
      </c>
      <c r="D7" s="27"/>
      <c r="E7" s="24"/>
      <c r="F7" s="25"/>
      <c r="G7" s="374"/>
      <c r="H7" s="4"/>
      <c r="I7" s="88"/>
      <c r="J7" s="321">
        <v>0</v>
      </c>
    </row>
    <row r="8" spans="1:26">
      <c r="A8" s="89" t="s">
        <v>283</v>
      </c>
      <c r="B8" s="498"/>
      <c r="C8" s="499"/>
      <c r="D8" s="499"/>
      <c r="E8" s="404"/>
      <c r="F8" s="404"/>
      <c r="G8" s="404"/>
      <c r="H8" s="404"/>
      <c r="I8" s="405"/>
    </row>
    <row r="9" spans="1:26">
      <c r="A9" s="89" t="s">
        <v>285</v>
      </c>
      <c r="B9" s="27"/>
      <c r="C9" s="24"/>
      <c r="D9" s="25"/>
      <c r="E9" s="400"/>
      <c r="F9" s="400"/>
      <c r="G9" s="400"/>
      <c r="H9" s="400"/>
      <c r="I9" s="408"/>
      <c r="J9" s="321">
        <v>0</v>
      </c>
    </row>
    <row r="10" spans="1:26">
      <c r="A10" s="89"/>
      <c r="B10" s="374" t="s">
        <v>616</v>
      </c>
      <c r="C10" s="4"/>
      <c r="D10" s="4"/>
      <c r="E10" s="412"/>
      <c r="F10" s="413"/>
      <c r="G10" s="413"/>
      <c r="H10" s="413"/>
      <c r="I10" s="414"/>
    </row>
    <row r="11" spans="1:26">
      <c r="A11" s="89" t="s">
        <v>273</v>
      </c>
      <c r="B11" s="15"/>
      <c r="C11" s="4" t="s">
        <v>384</v>
      </c>
      <c r="D11" s="4"/>
      <c r="E11" s="4"/>
      <c r="F11" s="4"/>
      <c r="G11" s="4"/>
      <c r="H11" s="4"/>
      <c r="I11" s="88"/>
    </row>
    <row r="12" spans="1:26">
      <c r="A12" s="89" t="s">
        <v>288</v>
      </c>
      <c r="B12" s="27"/>
      <c r="C12" s="25"/>
      <c r="D12" s="374" t="s">
        <v>617</v>
      </c>
      <c r="E12" s="4"/>
      <c r="F12" s="4"/>
      <c r="G12" s="4"/>
      <c r="H12" s="4"/>
      <c r="I12" s="88"/>
      <c r="J12" s="321">
        <v>0</v>
      </c>
    </row>
    <row r="13" spans="1:26">
      <c r="A13" s="91"/>
      <c r="B13" s="48"/>
      <c r="C13" s="48"/>
      <c r="D13" s="4"/>
      <c r="E13" s="4"/>
      <c r="F13" s="4"/>
      <c r="G13" s="4"/>
      <c r="H13" s="4"/>
      <c r="I13" s="88"/>
      <c r="J13" s="321"/>
    </row>
    <row r="14" spans="1:26">
      <c r="A14" s="89" t="s">
        <v>350</v>
      </c>
      <c r="B14" s="27"/>
      <c r="C14" s="17"/>
      <c r="D14" s="17"/>
      <c r="E14" s="17"/>
      <c r="F14" s="18"/>
      <c r="G14" s="374" t="s">
        <v>618</v>
      </c>
      <c r="H14" s="4"/>
      <c r="I14" s="88"/>
      <c r="J14" s="321">
        <v>0</v>
      </c>
    </row>
    <row r="15" spans="1:26" ht="13" customHeight="1">
      <c r="A15" s="89"/>
      <c r="B15" s="48"/>
      <c r="C15" s="16"/>
      <c r="D15" s="17"/>
      <c r="E15" s="17"/>
      <c r="F15" s="17"/>
      <c r="G15" s="17"/>
      <c r="H15" s="17"/>
      <c r="I15" s="92"/>
      <c r="J15" s="321"/>
      <c r="K15" s="290" t="s">
        <v>351</v>
      </c>
      <c r="L15" s="290" t="s">
        <v>353</v>
      </c>
      <c r="M15" s="290" t="s">
        <v>354</v>
      </c>
      <c r="N15" s="290" t="s">
        <v>355</v>
      </c>
      <c r="O15" s="290" t="s">
        <v>356</v>
      </c>
      <c r="P15" s="290" t="s">
        <v>102</v>
      </c>
      <c r="Q15" s="290" t="s">
        <v>352</v>
      </c>
      <c r="R15" s="290" t="s">
        <v>107</v>
      </c>
      <c r="S15" s="385" t="str">
        <f>K17&amp;L17&amp;M17&amp;N17&amp;O17&amp;P17&amp;Q17&amp;R17&amp;T17&amp;U17&amp;CHAR(10)&amp;C17</f>
        <v xml:space="preserve">
</v>
      </c>
      <c r="T15" s="290" t="s">
        <v>386</v>
      </c>
      <c r="U15" s="290" t="s">
        <v>387</v>
      </c>
    </row>
    <row r="16" spans="1:26" ht="86" customHeight="1">
      <c r="A16" s="89"/>
      <c r="B16" s="48"/>
      <c r="C16" s="19"/>
      <c r="D16" s="20"/>
      <c r="E16" s="20"/>
      <c r="F16" s="20"/>
      <c r="G16" s="20"/>
      <c r="H16" s="20"/>
      <c r="I16" s="93"/>
      <c r="J16" s="321"/>
      <c r="K16" s="321" t="b">
        <v>0</v>
      </c>
      <c r="L16" s="321" t="b">
        <v>0</v>
      </c>
      <c r="M16" s="321" t="b">
        <v>0</v>
      </c>
      <c r="N16" s="321" t="b">
        <v>0</v>
      </c>
      <c r="O16" s="321" t="b">
        <v>0</v>
      </c>
      <c r="P16" s="321" t="b">
        <v>0</v>
      </c>
      <c r="Q16" s="321" t="b">
        <v>0</v>
      </c>
      <c r="R16" s="321" t="b">
        <v>0</v>
      </c>
      <c r="S16" s="385"/>
      <c r="T16" s="321" t="b">
        <v>0</v>
      </c>
      <c r="U16" s="321" t="b">
        <v>0</v>
      </c>
    </row>
    <row r="17" spans="1:52" ht="40" customHeight="1">
      <c r="A17" s="89"/>
      <c r="B17" s="94"/>
      <c r="C17" s="399"/>
      <c r="D17" s="400"/>
      <c r="E17" s="400"/>
      <c r="F17" s="401"/>
      <c r="G17" s="401"/>
      <c r="H17" s="401"/>
      <c r="I17" s="402"/>
      <c r="J17" s="321"/>
      <c r="K17" s="293" t="str">
        <f t="shared" ref="K17:U17" si="0">IF(K16=TRUE,K15&amp;CHAR(10),"")</f>
        <v/>
      </c>
      <c r="L17" s="293" t="str">
        <f t="shared" si="0"/>
        <v/>
      </c>
      <c r="M17" s="293" t="str">
        <f t="shared" si="0"/>
        <v/>
      </c>
      <c r="N17" s="293" t="str">
        <f t="shared" si="0"/>
        <v/>
      </c>
      <c r="O17" s="293" t="str">
        <f t="shared" si="0"/>
        <v/>
      </c>
      <c r="P17" s="293" t="str">
        <f t="shared" si="0"/>
        <v/>
      </c>
      <c r="Q17" s="293" t="str">
        <f t="shared" si="0"/>
        <v/>
      </c>
      <c r="R17" s="293" t="str">
        <f t="shared" si="0"/>
        <v/>
      </c>
      <c r="S17" s="385"/>
      <c r="T17" s="293" t="str">
        <f t="shared" si="0"/>
        <v/>
      </c>
      <c r="U17" s="293" t="str">
        <f t="shared" si="0"/>
        <v/>
      </c>
    </row>
    <row r="18" spans="1:52" s="73" customFormat="1" ht="20" customHeight="1">
      <c r="A18" s="95" t="s">
        <v>357</v>
      </c>
      <c r="B18" s="27"/>
      <c r="C18" s="77"/>
      <c r="D18" s="77"/>
      <c r="E18" s="78"/>
      <c r="F18" s="374" t="s">
        <v>619</v>
      </c>
      <c r="G18" s="74"/>
      <c r="H18" s="74"/>
      <c r="I18" s="96"/>
      <c r="J18" s="321"/>
      <c r="K18" s="293"/>
      <c r="L18" s="293"/>
      <c r="M18" s="293"/>
      <c r="N18" s="293"/>
      <c r="O18" s="293"/>
      <c r="P18" s="293"/>
      <c r="Q18" s="293"/>
      <c r="R18" s="293"/>
      <c r="S18" s="322"/>
      <c r="T18" s="290"/>
      <c r="U18" s="290"/>
      <c r="V18" s="290"/>
      <c r="W18" s="290"/>
      <c r="X18" s="290"/>
      <c r="Y18" s="290"/>
      <c r="Z18" s="290"/>
      <c r="AA18" s="290"/>
      <c r="AB18" s="261"/>
      <c r="AC18" s="261"/>
      <c r="AD18" s="261"/>
      <c r="AE18" s="261"/>
      <c r="AF18" s="261"/>
      <c r="AG18" s="261"/>
      <c r="AH18" s="261"/>
      <c r="AI18" s="261"/>
      <c r="AJ18" s="261"/>
      <c r="AK18" s="261"/>
      <c r="AL18" s="261"/>
      <c r="AM18" s="261"/>
      <c r="AN18" s="261"/>
      <c r="AO18" s="261"/>
      <c r="AP18" s="110"/>
      <c r="AQ18" s="110"/>
      <c r="AR18" s="110"/>
      <c r="AS18" s="110"/>
      <c r="AT18" s="113"/>
      <c r="AU18" s="113"/>
      <c r="AV18" s="113"/>
      <c r="AW18" s="113"/>
      <c r="AX18" s="113"/>
      <c r="AY18" s="113"/>
      <c r="AZ18" s="113"/>
    </row>
    <row r="19" spans="1:52" s="73" customFormat="1" ht="41" customHeight="1">
      <c r="A19" s="95"/>
      <c r="B19" s="97"/>
      <c r="C19" s="79"/>
      <c r="D19" s="77"/>
      <c r="E19" s="77"/>
      <c r="F19" s="77"/>
      <c r="G19" s="77"/>
      <c r="H19" s="77"/>
      <c r="I19" s="98"/>
      <c r="J19" s="321">
        <v>0</v>
      </c>
      <c r="K19" s="290" t="s">
        <v>358</v>
      </c>
      <c r="L19" s="290" t="s">
        <v>359</v>
      </c>
      <c r="M19" s="290" t="s">
        <v>360</v>
      </c>
      <c r="N19" s="290" t="s">
        <v>361</v>
      </c>
      <c r="O19" s="290" t="s">
        <v>362</v>
      </c>
      <c r="P19" s="290" t="s">
        <v>363</v>
      </c>
      <c r="Q19" s="290" t="s">
        <v>365</v>
      </c>
      <c r="R19" s="290" t="s">
        <v>364</v>
      </c>
      <c r="S19" s="290" t="s">
        <v>107</v>
      </c>
      <c r="T19" s="385" t="str">
        <f>K21&amp;L21&amp;M21&amp;N21&amp;O21&amp;P21&amp;Q21&amp;R21&amp;S21&amp;CHAR(10)&amp;C21</f>
        <v xml:space="preserve">
</v>
      </c>
      <c r="U19" s="290"/>
      <c r="V19" s="290"/>
      <c r="W19" s="290"/>
      <c r="X19" s="290"/>
      <c r="Y19" s="290"/>
      <c r="Z19" s="290"/>
      <c r="AA19" s="290"/>
      <c r="AB19" s="261"/>
      <c r="AC19" s="261"/>
      <c r="AD19" s="261"/>
      <c r="AE19" s="261"/>
      <c r="AF19" s="261"/>
      <c r="AG19" s="261"/>
      <c r="AH19" s="261"/>
      <c r="AI19" s="261"/>
      <c r="AJ19" s="261"/>
      <c r="AK19" s="261"/>
      <c r="AL19" s="261"/>
      <c r="AM19" s="261"/>
      <c r="AN19" s="261"/>
      <c r="AO19" s="261"/>
      <c r="AP19" s="110"/>
      <c r="AQ19" s="110"/>
      <c r="AR19" s="110"/>
      <c r="AS19" s="110"/>
      <c r="AT19" s="113"/>
      <c r="AU19" s="113"/>
      <c r="AV19" s="113"/>
      <c r="AW19" s="113"/>
      <c r="AX19" s="113"/>
      <c r="AY19" s="113"/>
      <c r="AZ19" s="113"/>
    </row>
    <row r="20" spans="1:52" s="73" customFormat="1" ht="41" customHeight="1">
      <c r="A20" s="95"/>
      <c r="B20" s="97"/>
      <c r="C20" s="80"/>
      <c r="D20" s="81"/>
      <c r="E20" s="81"/>
      <c r="F20" s="81"/>
      <c r="G20" s="81"/>
      <c r="H20" s="81"/>
      <c r="I20" s="99"/>
      <c r="J20" s="321"/>
      <c r="K20" s="321" t="b">
        <v>0</v>
      </c>
      <c r="L20" s="321" t="b">
        <v>0</v>
      </c>
      <c r="M20" s="321" t="b">
        <v>0</v>
      </c>
      <c r="N20" s="321" t="b">
        <v>0</v>
      </c>
      <c r="O20" s="321" t="b">
        <v>0</v>
      </c>
      <c r="P20" s="321" t="b">
        <v>0</v>
      </c>
      <c r="Q20" s="321" t="b">
        <v>0</v>
      </c>
      <c r="R20" s="321" t="b">
        <v>0</v>
      </c>
      <c r="S20" s="321" t="b">
        <v>0</v>
      </c>
      <c r="T20" s="385"/>
      <c r="U20" s="290"/>
      <c r="V20" s="290"/>
      <c r="W20" s="290"/>
      <c r="X20" s="290"/>
      <c r="Y20" s="290"/>
      <c r="Z20" s="290"/>
      <c r="AA20" s="290"/>
      <c r="AB20" s="261"/>
      <c r="AC20" s="261"/>
      <c r="AD20" s="261"/>
      <c r="AE20" s="261"/>
      <c r="AF20" s="261"/>
      <c r="AG20" s="261"/>
      <c r="AH20" s="261"/>
      <c r="AI20" s="261"/>
      <c r="AJ20" s="261"/>
      <c r="AK20" s="261"/>
      <c r="AL20" s="261"/>
      <c r="AM20" s="261"/>
      <c r="AN20" s="261"/>
      <c r="AO20" s="261"/>
      <c r="AP20" s="110"/>
      <c r="AQ20" s="110"/>
      <c r="AR20" s="110"/>
      <c r="AS20" s="110"/>
      <c r="AT20" s="113"/>
      <c r="AU20" s="113"/>
      <c r="AV20" s="113"/>
      <c r="AW20" s="113"/>
      <c r="AX20" s="113"/>
      <c r="AY20" s="113"/>
      <c r="AZ20" s="113"/>
    </row>
    <row r="21" spans="1:52" s="73" customFormat="1" ht="40" customHeight="1">
      <c r="A21" s="95"/>
      <c r="B21" s="97"/>
      <c r="C21" s="489"/>
      <c r="D21" s="401"/>
      <c r="E21" s="401"/>
      <c r="F21" s="401"/>
      <c r="G21" s="401"/>
      <c r="H21" s="401"/>
      <c r="I21" s="402"/>
      <c r="J21" s="321"/>
      <c r="K21" s="293" t="str">
        <f>IF(K20=TRUE,K19&amp;CHAR(10),"")</f>
        <v/>
      </c>
      <c r="L21" s="293" t="str">
        <f t="shared" ref="L21:S21" si="1">IF(L20=TRUE,L19&amp;CHAR(10),"")</f>
        <v/>
      </c>
      <c r="M21" s="293" t="str">
        <f t="shared" si="1"/>
        <v/>
      </c>
      <c r="N21" s="293" t="str">
        <f t="shared" si="1"/>
        <v/>
      </c>
      <c r="O21" s="293" t="str">
        <f t="shared" si="1"/>
        <v/>
      </c>
      <c r="P21" s="293" t="str">
        <f t="shared" si="1"/>
        <v/>
      </c>
      <c r="Q21" s="293" t="str">
        <f t="shared" si="1"/>
        <v/>
      </c>
      <c r="R21" s="293" t="str">
        <f t="shared" si="1"/>
        <v/>
      </c>
      <c r="S21" s="293" t="str">
        <f t="shared" si="1"/>
        <v/>
      </c>
      <c r="T21" s="385"/>
      <c r="U21" s="290"/>
      <c r="V21" s="290"/>
      <c r="W21" s="290"/>
      <c r="X21" s="290"/>
      <c r="Y21" s="290"/>
      <c r="Z21" s="290"/>
      <c r="AA21" s="290"/>
      <c r="AB21" s="261"/>
      <c r="AC21" s="261"/>
      <c r="AD21" s="261"/>
      <c r="AE21" s="261"/>
      <c r="AF21" s="261"/>
      <c r="AG21" s="261"/>
      <c r="AH21" s="261"/>
      <c r="AI21" s="261"/>
      <c r="AJ21" s="261"/>
      <c r="AK21" s="261"/>
      <c r="AL21" s="261"/>
      <c r="AM21" s="261"/>
      <c r="AN21" s="261"/>
      <c r="AO21" s="261"/>
      <c r="AP21" s="110"/>
      <c r="AQ21" s="110"/>
      <c r="AR21" s="110"/>
      <c r="AS21" s="110"/>
      <c r="AT21" s="113"/>
      <c r="AU21" s="113"/>
      <c r="AV21" s="113"/>
      <c r="AW21" s="113"/>
      <c r="AX21" s="113"/>
      <c r="AY21" s="113"/>
      <c r="AZ21" s="113"/>
    </row>
    <row r="22" spans="1:52" s="1" customFormat="1" ht="20" customHeight="1">
      <c r="A22" s="89" t="s">
        <v>366</v>
      </c>
      <c r="B22" s="27"/>
      <c r="C22" s="17"/>
      <c r="D22" s="17"/>
      <c r="E22" s="18"/>
      <c r="F22" s="374" t="s">
        <v>620</v>
      </c>
      <c r="G22" s="4"/>
      <c r="H22" s="4"/>
      <c r="I22" s="88"/>
      <c r="J22" s="294"/>
      <c r="K22" s="293"/>
      <c r="L22" s="293"/>
      <c r="M22" s="293"/>
      <c r="N22" s="293"/>
      <c r="O22" s="295"/>
      <c r="P22" s="295"/>
      <c r="Q22" s="293"/>
      <c r="R22" s="293"/>
      <c r="S22" s="293"/>
      <c r="T22" s="293"/>
      <c r="U22" s="293"/>
      <c r="V22" s="293"/>
      <c r="W22" s="293"/>
      <c r="X22" s="293"/>
      <c r="Y22" s="293"/>
      <c r="Z22" s="293"/>
      <c r="AA22" s="293"/>
      <c r="AB22" s="263"/>
      <c r="AC22" s="263"/>
      <c r="AD22" s="263"/>
      <c r="AE22" s="263"/>
      <c r="AF22" s="263"/>
      <c r="AG22" s="263"/>
      <c r="AH22" s="263"/>
      <c r="AI22" s="263"/>
      <c r="AJ22" s="263"/>
      <c r="AK22" s="263"/>
      <c r="AL22" s="263"/>
      <c r="AM22" s="263"/>
      <c r="AN22" s="263"/>
      <c r="AO22" s="263"/>
      <c r="AP22" s="112"/>
      <c r="AQ22" s="112"/>
      <c r="AR22" s="112"/>
      <c r="AS22" s="112"/>
      <c r="AT22" s="114"/>
      <c r="AU22" s="114"/>
      <c r="AV22" s="114"/>
      <c r="AW22" s="114"/>
      <c r="AX22" s="114"/>
      <c r="AY22" s="114"/>
      <c r="AZ22" s="114"/>
    </row>
    <row r="23" spans="1:52" s="1" customFormat="1" ht="51" customHeight="1">
      <c r="A23" s="89" t="s">
        <v>367</v>
      </c>
      <c r="B23" s="4"/>
      <c r="C23" s="16"/>
      <c r="D23" s="17"/>
      <c r="E23" s="17"/>
      <c r="F23" s="17"/>
      <c r="G23" s="17"/>
      <c r="H23" s="17"/>
      <c r="I23" s="92"/>
      <c r="J23" s="294">
        <v>0</v>
      </c>
      <c r="K23" s="293" t="s">
        <v>96</v>
      </c>
      <c r="L23" s="293" t="s">
        <v>97</v>
      </c>
      <c r="M23" s="293" t="s">
        <v>98</v>
      </c>
      <c r="N23" s="293" t="s">
        <v>99</v>
      </c>
      <c r="O23" s="295" t="s">
        <v>100</v>
      </c>
      <c r="P23" s="295" t="s">
        <v>101</v>
      </c>
      <c r="Q23" s="293" t="s">
        <v>95</v>
      </c>
      <c r="R23" s="293" t="s">
        <v>102</v>
      </c>
      <c r="S23" s="293" t="s">
        <v>103</v>
      </c>
      <c r="T23" s="293" t="s">
        <v>104</v>
      </c>
      <c r="U23" s="293" t="s">
        <v>105</v>
      </c>
      <c r="V23" s="293" t="s">
        <v>106</v>
      </c>
      <c r="W23" s="293" t="s">
        <v>107</v>
      </c>
      <c r="X23" s="293" t="s">
        <v>559</v>
      </c>
      <c r="Y23" s="293"/>
      <c r="Z23" s="293"/>
      <c r="AA23" s="293"/>
      <c r="AB23" s="263"/>
      <c r="AC23" s="263"/>
      <c r="AD23" s="263"/>
      <c r="AE23" s="263"/>
      <c r="AF23" s="263"/>
      <c r="AG23" s="263"/>
      <c r="AH23" s="263"/>
      <c r="AI23" s="263"/>
      <c r="AJ23" s="263"/>
      <c r="AK23" s="263"/>
      <c r="AL23" s="263"/>
      <c r="AM23" s="263"/>
      <c r="AN23" s="263"/>
      <c r="AO23" s="263"/>
      <c r="AP23" s="112"/>
      <c r="AQ23" s="112"/>
      <c r="AR23" s="112"/>
      <c r="AS23" s="112"/>
      <c r="AT23" s="114"/>
      <c r="AU23" s="114"/>
      <c r="AV23" s="114"/>
      <c r="AW23" s="114"/>
      <c r="AX23" s="114"/>
      <c r="AY23" s="114"/>
      <c r="AZ23" s="114"/>
    </row>
    <row r="24" spans="1:52" s="1" customFormat="1" ht="20" customHeight="1">
      <c r="A24" s="100" t="s">
        <v>368</v>
      </c>
      <c r="B24" s="4"/>
      <c r="C24" s="35"/>
      <c r="D24" s="22"/>
      <c r="E24" s="22"/>
      <c r="F24" s="22"/>
      <c r="G24" s="22"/>
      <c r="H24" s="22"/>
      <c r="I24" s="101"/>
      <c r="J24" s="293"/>
      <c r="K24" s="294" t="b">
        <v>0</v>
      </c>
      <c r="L24" s="294" t="b">
        <v>0</v>
      </c>
      <c r="M24" s="294" t="b">
        <v>0</v>
      </c>
      <c r="N24" s="294" t="b">
        <v>0</v>
      </c>
      <c r="O24" s="294" t="b">
        <v>0</v>
      </c>
      <c r="P24" s="294" t="b">
        <v>0</v>
      </c>
      <c r="Q24" s="294" t="b">
        <v>0</v>
      </c>
      <c r="R24" s="294" t="b">
        <v>0</v>
      </c>
      <c r="S24" s="294" t="b">
        <v>0</v>
      </c>
      <c r="T24" s="294" t="b">
        <v>0</v>
      </c>
      <c r="U24" s="294" t="b">
        <v>0</v>
      </c>
      <c r="V24" s="294" t="b">
        <v>0</v>
      </c>
      <c r="W24" s="294" t="b">
        <v>0</v>
      </c>
      <c r="X24" s="294" t="b">
        <v>0</v>
      </c>
      <c r="Y24" s="293"/>
      <c r="Z24" s="293"/>
      <c r="AA24" s="293"/>
      <c r="AB24" s="263"/>
      <c r="AC24" s="263"/>
      <c r="AD24" s="263"/>
      <c r="AE24" s="263"/>
      <c r="AF24" s="263"/>
      <c r="AG24" s="263"/>
      <c r="AH24" s="263"/>
      <c r="AI24" s="263"/>
      <c r="AJ24" s="263"/>
      <c r="AK24" s="263"/>
      <c r="AL24" s="263"/>
      <c r="AM24" s="263"/>
      <c r="AN24" s="263"/>
      <c r="AO24" s="263"/>
      <c r="AP24" s="112"/>
      <c r="AQ24" s="112"/>
      <c r="AR24" s="112"/>
      <c r="AS24" s="112"/>
      <c r="AT24" s="114"/>
      <c r="AU24" s="114"/>
      <c r="AV24" s="114"/>
      <c r="AW24" s="114"/>
      <c r="AX24" s="114"/>
      <c r="AY24" s="114"/>
      <c r="AZ24" s="114"/>
    </row>
    <row r="25" spans="1:52" s="1" customFormat="1" ht="20" customHeight="1">
      <c r="A25" s="102" t="s">
        <v>369</v>
      </c>
      <c r="B25" s="4"/>
      <c r="C25" s="35"/>
      <c r="D25" s="22"/>
      <c r="E25" s="22"/>
      <c r="F25" s="22"/>
      <c r="G25" s="22"/>
      <c r="H25" s="22"/>
      <c r="I25" s="101"/>
      <c r="J25" s="293"/>
      <c r="K25" s="293" t="str">
        <f>IF(K24=TRUE,K23&amp;CHAR(10),"")</f>
        <v/>
      </c>
      <c r="L25" s="293" t="str">
        <f t="shared" ref="L25:V25" si="2">IF(L24=TRUE,L23&amp;CHAR(10),"")</f>
        <v/>
      </c>
      <c r="M25" s="293" t="str">
        <f t="shared" si="2"/>
        <v/>
      </c>
      <c r="N25" s="293" t="str">
        <f t="shared" si="2"/>
        <v/>
      </c>
      <c r="O25" s="293" t="str">
        <f t="shared" si="2"/>
        <v/>
      </c>
      <c r="P25" s="293" t="str">
        <f t="shared" si="2"/>
        <v/>
      </c>
      <c r="Q25" s="293" t="str">
        <f t="shared" si="2"/>
        <v/>
      </c>
      <c r="R25" s="293" t="str">
        <f t="shared" si="2"/>
        <v/>
      </c>
      <c r="S25" s="293" t="str">
        <f t="shared" si="2"/>
        <v/>
      </c>
      <c r="T25" s="293" t="str">
        <f t="shared" si="2"/>
        <v/>
      </c>
      <c r="U25" s="293" t="str">
        <f t="shared" si="2"/>
        <v/>
      </c>
      <c r="V25" s="293" t="str">
        <f t="shared" si="2"/>
        <v/>
      </c>
      <c r="W25" s="293" t="str">
        <f>IF(W24=TRUE,W23&amp;CHAR(10),"")</f>
        <v/>
      </c>
      <c r="X25" s="293" t="str">
        <f>IF(X24=TRUE,X23&amp;CHAR(10),"")</f>
        <v/>
      </c>
      <c r="Y25" s="293"/>
      <c r="Z25" s="293"/>
      <c r="AA25" s="293"/>
      <c r="AB25" s="263"/>
      <c r="AC25" s="263"/>
      <c r="AD25" s="263"/>
      <c r="AE25" s="263"/>
      <c r="AF25" s="263"/>
      <c r="AG25" s="263"/>
      <c r="AH25" s="263"/>
      <c r="AI25" s="263"/>
      <c r="AJ25" s="263"/>
      <c r="AK25" s="263"/>
      <c r="AL25" s="263"/>
      <c r="AM25" s="263"/>
      <c r="AN25" s="263"/>
      <c r="AO25" s="263"/>
      <c r="AP25" s="112"/>
      <c r="AQ25" s="112"/>
      <c r="AR25" s="112"/>
      <c r="AS25" s="112"/>
      <c r="AT25" s="114"/>
      <c r="AU25" s="114"/>
      <c r="AV25" s="114"/>
      <c r="AW25" s="114"/>
      <c r="AX25" s="114"/>
      <c r="AY25" s="114"/>
      <c r="AZ25" s="114"/>
    </row>
    <row r="26" spans="1:52" s="1" customFormat="1" ht="20" customHeight="1">
      <c r="A26" s="100" t="s">
        <v>370</v>
      </c>
      <c r="B26" s="4"/>
      <c r="C26" s="19"/>
      <c r="D26" s="20"/>
      <c r="E26" s="20"/>
      <c r="F26" s="20"/>
      <c r="G26" s="20"/>
      <c r="H26" s="20"/>
      <c r="I26" s="93"/>
      <c r="J26" s="293"/>
      <c r="K26" s="385" t="str">
        <f>K25&amp;L25&amp;M25&amp;N25&amp;O25&amp;P25&amp;Q25&amp;R25&amp;S25&amp;T25&amp;U25&amp;V25&amp;X25&amp;W25&amp;CHAR(10)&amp;C28</f>
        <v xml:space="preserve">
</v>
      </c>
      <c r="L26" s="293"/>
      <c r="M26" s="293"/>
      <c r="N26" s="293"/>
      <c r="O26" s="293"/>
      <c r="P26" s="293"/>
      <c r="Q26" s="293"/>
      <c r="R26" s="293"/>
      <c r="S26" s="293"/>
      <c r="T26" s="293"/>
      <c r="U26" s="293"/>
      <c r="V26" s="293"/>
      <c r="W26" s="293"/>
      <c r="X26" s="293"/>
      <c r="Y26" s="293"/>
      <c r="Z26" s="293"/>
      <c r="AA26" s="293"/>
      <c r="AB26" s="263"/>
      <c r="AC26" s="263"/>
      <c r="AD26" s="263"/>
      <c r="AE26" s="263"/>
      <c r="AF26" s="263"/>
      <c r="AG26" s="263"/>
      <c r="AH26" s="263"/>
      <c r="AI26" s="263"/>
      <c r="AJ26" s="263"/>
      <c r="AK26" s="263"/>
      <c r="AL26" s="263"/>
      <c r="AM26" s="263"/>
      <c r="AN26" s="263"/>
      <c r="AO26" s="263"/>
      <c r="AP26" s="112"/>
      <c r="AQ26" s="112"/>
      <c r="AR26" s="112"/>
      <c r="AS26" s="112"/>
      <c r="AT26" s="114"/>
      <c r="AU26" s="114"/>
      <c r="AV26" s="114"/>
      <c r="AW26" s="114"/>
      <c r="AX26" s="114"/>
      <c r="AY26" s="114"/>
      <c r="AZ26" s="114"/>
    </row>
    <row r="27" spans="1:52" s="1" customFormat="1" ht="32" customHeight="1">
      <c r="A27" s="100"/>
      <c r="B27" s="4"/>
      <c r="C27" s="493" t="s">
        <v>597</v>
      </c>
      <c r="D27" s="494"/>
      <c r="E27" s="494"/>
      <c r="F27" s="494"/>
      <c r="G27" s="494"/>
      <c r="H27" s="494"/>
      <c r="I27" s="495"/>
      <c r="J27" s="293"/>
      <c r="K27" s="385"/>
      <c r="L27" s="293"/>
      <c r="M27" s="293"/>
      <c r="N27" s="293"/>
      <c r="O27" s="293"/>
      <c r="P27" s="293"/>
      <c r="Q27" s="293"/>
      <c r="R27" s="293"/>
      <c r="S27" s="293"/>
      <c r="T27" s="293"/>
      <c r="U27" s="293"/>
      <c r="V27" s="293"/>
      <c r="W27" s="293"/>
      <c r="X27" s="293"/>
      <c r="Y27" s="293"/>
      <c r="Z27" s="293"/>
      <c r="AA27" s="293"/>
      <c r="AB27" s="263"/>
      <c r="AC27" s="263"/>
      <c r="AD27" s="263"/>
      <c r="AE27" s="263"/>
      <c r="AF27" s="263"/>
      <c r="AG27" s="263"/>
      <c r="AH27" s="263"/>
      <c r="AI27" s="263"/>
      <c r="AJ27" s="263"/>
      <c r="AK27" s="263"/>
      <c r="AL27" s="263"/>
      <c r="AM27" s="263"/>
      <c r="AN27" s="263"/>
      <c r="AO27" s="263"/>
      <c r="AP27" s="112"/>
      <c r="AQ27" s="112"/>
      <c r="AR27" s="112"/>
      <c r="AS27" s="112"/>
      <c r="AT27" s="114"/>
      <c r="AU27" s="114"/>
      <c r="AV27" s="114"/>
      <c r="AW27" s="114"/>
      <c r="AX27" s="114"/>
      <c r="AY27" s="114"/>
      <c r="AZ27" s="114"/>
    </row>
    <row r="28" spans="1:52" s="1" customFormat="1" ht="70" customHeight="1">
      <c r="A28" s="89"/>
      <c r="B28" s="4"/>
      <c r="C28" s="399"/>
      <c r="D28" s="400"/>
      <c r="E28" s="400"/>
      <c r="F28" s="401"/>
      <c r="G28" s="401"/>
      <c r="H28" s="401"/>
      <c r="I28" s="402"/>
      <c r="J28" s="293"/>
      <c r="K28" s="385"/>
      <c r="L28" s="293"/>
      <c r="M28" s="293"/>
      <c r="N28" s="293"/>
      <c r="O28" s="293"/>
      <c r="P28" s="293"/>
      <c r="Q28" s="293"/>
      <c r="R28" s="293"/>
      <c r="S28" s="293"/>
      <c r="T28" s="293"/>
      <c r="U28" s="293"/>
      <c r="V28" s="293"/>
      <c r="W28" s="293"/>
      <c r="X28" s="293"/>
      <c r="Y28" s="293"/>
      <c r="Z28" s="293"/>
      <c r="AA28" s="293"/>
      <c r="AB28" s="263"/>
      <c r="AC28" s="263"/>
      <c r="AD28" s="263"/>
      <c r="AE28" s="263"/>
      <c r="AF28" s="263"/>
      <c r="AG28" s="263"/>
      <c r="AH28" s="263"/>
      <c r="AI28" s="263"/>
      <c r="AJ28" s="263"/>
      <c r="AK28" s="263"/>
      <c r="AL28" s="263"/>
      <c r="AM28" s="263"/>
      <c r="AN28" s="263"/>
      <c r="AO28" s="263"/>
      <c r="AP28" s="112"/>
      <c r="AQ28" s="112"/>
      <c r="AR28" s="112"/>
      <c r="AS28" s="112"/>
      <c r="AT28" s="114"/>
      <c r="AU28" s="114"/>
      <c r="AV28" s="114"/>
      <c r="AW28" s="114"/>
      <c r="AX28" s="114"/>
      <c r="AY28" s="114"/>
      <c r="AZ28" s="114"/>
    </row>
    <row r="29" spans="1:52" s="73" customFormat="1" ht="20" customHeight="1">
      <c r="A29" s="95" t="s">
        <v>372</v>
      </c>
      <c r="B29" s="49"/>
      <c r="C29" s="77"/>
      <c r="D29" s="77"/>
      <c r="E29" s="78"/>
      <c r="F29" s="374" t="s">
        <v>620</v>
      </c>
      <c r="G29" s="74"/>
      <c r="H29" s="74"/>
      <c r="I29" s="96"/>
      <c r="J29" s="321"/>
      <c r="K29" s="289"/>
      <c r="L29" s="293"/>
      <c r="M29" s="293"/>
      <c r="N29" s="293"/>
      <c r="O29" s="293"/>
      <c r="P29" s="293"/>
      <c r="Q29" s="293"/>
      <c r="R29" s="293"/>
      <c r="S29" s="322"/>
      <c r="T29" s="290"/>
      <c r="U29" s="290"/>
      <c r="V29" s="290"/>
      <c r="W29" s="290"/>
      <c r="X29" s="290"/>
      <c r="Y29" s="290"/>
      <c r="Z29" s="290"/>
      <c r="AA29" s="290"/>
      <c r="AB29" s="261"/>
      <c r="AC29" s="261"/>
      <c r="AD29" s="261"/>
      <c r="AE29" s="261"/>
      <c r="AF29" s="261"/>
      <c r="AG29" s="261"/>
      <c r="AH29" s="261"/>
      <c r="AI29" s="261"/>
      <c r="AJ29" s="261"/>
      <c r="AK29" s="261"/>
      <c r="AL29" s="261"/>
      <c r="AM29" s="261"/>
      <c r="AN29" s="261"/>
      <c r="AO29" s="261"/>
      <c r="AP29" s="110"/>
      <c r="AQ29" s="110"/>
      <c r="AR29" s="110"/>
      <c r="AS29" s="110"/>
      <c r="AT29" s="113"/>
      <c r="AU29" s="113"/>
      <c r="AV29" s="113"/>
      <c r="AW29" s="113"/>
      <c r="AX29" s="113"/>
      <c r="AY29" s="113"/>
      <c r="AZ29" s="113"/>
    </row>
    <row r="30" spans="1:52" ht="60" customHeight="1">
      <c r="A30" s="89"/>
      <c r="B30" s="4"/>
      <c r="C30" s="49"/>
      <c r="D30" s="62"/>
      <c r="E30" s="62"/>
      <c r="F30" s="62"/>
      <c r="G30" s="62"/>
      <c r="H30" s="50"/>
      <c r="I30" s="103"/>
      <c r="J30" s="321">
        <v>0</v>
      </c>
      <c r="K30" s="296" t="s">
        <v>373</v>
      </c>
      <c r="L30" s="321" t="s">
        <v>374</v>
      </c>
      <c r="M30" s="321" t="s">
        <v>375</v>
      </c>
      <c r="N30" s="321" t="s">
        <v>107</v>
      </c>
      <c r="O30" s="321" t="s">
        <v>388</v>
      </c>
      <c r="P30" s="321"/>
      <c r="Q30" s="385" t="str">
        <f>K32&amp;L32&amp;M32&amp;N32&amp;O32&amp;CHAR(10)&amp;C31</f>
        <v xml:space="preserve">
</v>
      </c>
    </row>
    <row r="31" spans="1:52" ht="40" customHeight="1">
      <c r="A31" s="91"/>
      <c r="B31" s="94"/>
      <c r="C31" s="489"/>
      <c r="D31" s="401"/>
      <c r="E31" s="401"/>
      <c r="F31" s="401"/>
      <c r="G31" s="401"/>
      <c r="H31" s="401"/>
      <c r="I31" s="402"/>
      <c r="K31" s="296" t="b">
        <v>0</v>
      </c>
      <c r="L31" s="321" t="b">
        <v>0</v>
      </c>
      <c r="M31" s="321" t="b">
        <v>0</v>
      </c>
      <c r="N31" s="321" t="b">
        <v>0</v>
      </c>
      <c r="O31" s="321" t="b">
        <v>0</v>
      </c>
      <c r="P31" s="321"/>
      <c r="Q31" s="385"/>
    </row>
    <row r="32" spans="1:52">
      <c r="A32" s="89" t="s">
        <v>376</v>
      </c>
      <c r="B32" s="9"/>
      <c r="C32" s="4" t="s">
        <v>377</v>
      </c>
      <c r="D32" s="94"/>
      <c r="E32" s="94"/>
      <c r="F32" s="94"/>
      <c r="G32" s="94"/>
      <c r="H32" s="94"/>
      <c r="I32" s="103"/>
      <c r="K32" s="293" t="str">
        <f>IF(K31=TRUE,K30&amp;CHAR(10),"")</f>
        <v/>
      </c>
      <c r="L32" s="293" t="str">
        <f>IF(L31=TRUE,L30&amp;CHAR(10),"")</f>
        <v/>
      </c>
      <c r="M32" s="293" t="str">
        <f>IF(M31=TRUE,M30&amp;CHAR(10),"")</f>
        <v/>
      </c>
      <c r="N32" s="293" t="str">
        <f>IF(N31=TRUE,N30&amp;CHAR(10),"")</f>
        <v/>
      </c>
      <c r="O32" s="293" t="str">
        <f>IF(O31=TRUE,O30&amp;CHAR(10),"")</f>
        <v/>
      </c>
      <c r="Q32" s="385"/>
    </row>
    <row r="33" spans="1:52">
      <c r="A33" s="89"/>
      <c r="B33" s="48"/>
      <c r="C33" s="48"/>
      <c r="D33" s="4"/>
      <c r="E33" s="4"/>
      <c r="F33" s="4"/>
      <c r="G33" s="4"/>
      <c r="H33" s="4"/>
      <c r="I33" s="88"/>
      <c r="J33" s="321"/>
    </row>
    <row r="34" spans="1:52" s="82" customFormat="1" ht="40" customHeight="1">
      <c r="A34" s="490" t="s">
        <v>378</v>
      </c>
      <c r="B34" s="491"/>
      <c r="C34" s="491"/>
      <c r="D34" s="491"/>
      <c r="E34" s="491"/>
      <c r="F34" s="491"/>
      <c r="G34" s="491"/>
      <c r="H34" s="491"/>
      <c r="I34" s="492"/>
      <c r="J34" s="323"/>
      <c r="K34" s="323"/>
      <c r="L34" s="323"/>
      <c r="M34" s="323"/>
      <c r="N34" s="323"/>
      <c r="O34" s="323"/>
      <c r="P34" s="323"/>
      <c r="Q34" s="323"/>
      <c r="R34" s="323"/>
      <c r="S34" s="323"/>
      <c r="T34" s="323"/>
      <c r="U34" s="323"/>
      <c r="V34" s="323"/>
      <c r="W34" s="323"/>
      <c r="X34" s="323"/>
      <c r="Y34" s="323"/>
      <c r="Z34" s="323"/>
      <c r="AA34" s="323"/>
      <c r="AB34" s="320"/>
      <c r="AC34" s="320"/>
      <c r="AD34" s="320"/>
      <c r="AE34" s="320"/>
      <c r="AF34" s="320"/>
      <c r="AG34" s="320"/>
      <c r="AH34" s="320"/>
      <c r="AI34" s="320"/>
      <c r="AJ34" s="320"/>
      <c r="AK34" s="320"/>
      <c r="AL34" s="320"/>
      <c r="AM34" s="320"/>
      <c r="AN34" s="320"/>
      <c r="AO34" s="320"/>
      <c r="AP34" s="115"/>
      <c r="AQ34" s="115"/>
      <c r="AR34" s="115"/>
      <c r="AS34" s="115"/>
      <c r="AT34" s="116"/>
      <c r="AU34" s="116"/>
      <c r="AV34" s="116"/>
      <c r="AW34" s="116"/>
      <c r="AX34" s="116"/>
      <c r="AY34" s="116"/>
      <c r="AZ34" s="116"/>
    </row>
    <row r="35" spans="1:52">
      <c r="A35" s="89" t="s">
        <v>295</v>
      </c>
      <c r="B35" s="13"/>
      <c r="C35" s="4" t="s">
        <v>289</v>
      </c>
      <c r="D35" s="13"/>
      <c r="E35" s="4"/>
      <c r="F35" s="4"/>
      <c r="G35" s="4"/>
      <c r="H35" s="4"/>
      <c r="I35" s="88"/>
      <c r="J35" s="293"/>
      <c r="K35" s="293"/>
    </row>
    <row r="36" spans="1:52">
      <c r="A36" s="95" t="s">
        <v>297</v>
      </c>
      <c r="B36" s="15"/>
      <c r="C36" s="4" t="s">
        <v>292</v>
      </c>
      <c r="D36" s="4"/>
      <c r="E36" s="4"/>
      <c r="F36" s="4"/>
      <c r="G36" s="4"/>
      <c r="H36" s="4"/>
      <c r="I36" s="88"/>
      <c r="J36" s="293"/>
      <c r="K36" s="293"/>
    </row>
    <row r="37" spans="1:52">
      <c r="A37" s="89" t="s">
        <v>294</v>
      </c>
      <c r="B37" s="27"/>
      <c r="C37" s="25"/>
      <c r="D37" s="374" t="s">
        <v>621</v>
      </c>
      <c r="E37" s="4"/>
      <c r="F37" s="4"/>
      <c r="G37" s="4"/>
      <c r="H37" s="4"/>
      <c r="I37" s="88"/>
      <c r="J37" s="294">
        <v>0</v>
      </c>
      <c r="K37" s="293"/>
    </row>
    <row r="38" spans="1:52">
      <c r="A38" s="89" t="s">
        <v>298</v>
      </c>
      <c r="B38" s="15"/>
      <c r="C38" s="4" t="s">
        <v>299</v>
      </c>
      <c r="D38" s="15"/>
      <c r="E38" s="4" t="s">
        <v>300</v>
      </c>
      <c r="F38" s="4"/>
      <c r="G38" s="4"/>
      <c r="H38" s="4"/>
      <c r="I38" s="88"/>
      <c r="J38" s="293"/>
      <c r="K38" s="293"/>
    </row>
    <row r="39" spans="1:52" ht="20" customHeight="1">
      <c r="A39" s="89" t="s">
        <v>303</v>
      </c>
      <c r="B39" s="27"/>
      <c r="C39" s="24"/>
      <c r="D39" s="24"/>
      <c r="E39" s="25"/>
      <c r="F39" s="374" t="s">
        <v>622</v>
      </c>
      <c r="G39" s="4"/>
      <c r="H39" s="4"/>
      <c r="I39" s="88"/>
      <c r="J39" s="294">
        <v>0</v>
      </c>
      <c r="K39" s="293"/>
    </row>
    <row r="40" spans="1:52" ht="20" customHeight="1">
      <c r="A40" s="89"/>
      <c r="B40" s="4"/>
      <c r="C40" s="16"/>
      <c r="D40" s="17"/>
      <c r="E40" s="17"/>
      <c r="F40" s="17"/>
      <c r="G40" s="17"/>
      <c r="H40" s="17"/>
      <c r="I40" s="92"/>
      <c r="J40" s="293"/>
      <c r="K40" s="293" t="s">
        <v>110</v>
      </c>
      <c r="L40" s="290" t="s">
        <v>111</v>
      </c>
      <c r="M40" s="290" t="s">
        <v>112</v>
      </c>
      <c r="N40" s="290" t="s">
        <v>304</v>
      </c>
      <c r="O40" s="290" t="s">
        <v>305</v>
      </c>
      <c r="P40" s="290" t="s">
        <v>306</v>
      </c>
      <c r="Q40" s="290" t="s">
        <v>307</v>
      </c>
      <c r="R40" s="290" t="s">
        <v>308</v>
      </c>
      <c r="S40" s="290" t="s">
        <v>309</v>
      </c>
      <c r="T40" s="290" t="s">
        <v>310</v>
      </c>
      <c r="U40" s="290" t="s">
        <v>311</v>
      </c>
      <c r="V40" s="290" t="s">
        <v>312</v>
      </c>
      <c r="W40" s="290" t="s">
        <v>313</v>
      </c>
      <c r="X40" s="290" t="s">
        <v>314</v>
      </c>
      <c r="Y40" s="290" t="s">
        <v>315</v>
      </c>
      <c r="AA40" s="385" t="str">
        <f>K42&amp;L42&amp;M42&amp;N42&amp;O42&amp;P42&amp;Q42&amp;R42&amp;S42&amp;T42&amp;U42&amp;V42&amp;W42&amp;X42&amp;Y42&amp;CHAR(10)&amp;C43</f>
        <v xml:space="preserve">
</v>
      </c>
    </row>
    <row r="41" spans="1:52">
      <c r="A41" s="89"/>
      <c r="B41" s="4"/>
      <c r="C41" s="35"/>
      <c r="D41" s="22"/>
      <c r="E41" s="22"/>
      <c r="F41" s="22"/>
      <c r="G41" s="22"/>
      <c r="H41" s="22"/>
      <c r="I41" s="101"/>
      <c r="J41" s="293"/>
      <c r="K41" s="294" t="b">
        <v>0</v>
      </c>
      <c r="L41" s="321" t="b">
        <v>0</v>
      </c>
      <c r="M41" s="321" t="b">
        <v>0</v>
      </c>
      <c r="N41" s="321" t="b">
        <v>0</v>
      </c>
      <c r="O41" s="321" t="b">
        <v>0</v>
      </c>
      <c r="P41" s="321" t="b">
        <v>0</v>
      </c>
      <c r="Q41" s="321" t="b">
        <v>0</v>
      </c>
      <c r="R41" s="321" t="b">
        <v>0</v>
      </c>
      <c r="S41" s="321" t="b">
        <v>0</v>
      </c>
      <c r="T41" s="321" t="b">
        <v>0</v>
      </c>
      <c r="U41" s="321" t="b">
        <v>0</v>
      </c>
      <c r="V41" s="321" t="b">
        <v>0</v>
      </c>
      <c r="W41" s="321" t="b">
        <v>0</v>
      </c>
      <c r="X41" s="321" t="b">
        <v>0</v>
      </c>
      <c r="Y41" s="321" t="b">
        <v>0</v>
      </c>
      <c r="Z41" s="321"/>
      <c r="AA41" s="385"/>
    </row>
    <row r="42" spans="1:52">
      <c r="A42" s="89"/>
      <c r="B42" s="4"/>
      <c r="C42" s="19"/>
      <c r="D42" s="20"/>
      <c r="E42" s="20"/>
      <c r="F42" s="20"/>
      <c r="G42" s="20"/>
      <c r="H42" s="20"/>
      <c r="I42" s="93"/>
      <c r="J42" s="293"/>
      <c r="K42" s="293" t="str">
        <f t="shared" ref="K42:Y42" si="3">IF(K41=TRUE,K40&amp;CHAR(10),"")</f>
        <v/>
      </c>
      <c r="L42" s="293" t="str">
        <f t="shared" si="3"/>
        <v/>
      </c>
      <c r="M42" s="293" t="str">
        <f t="shared" si="3"/>
        <v/>
      </c>
      <c r="N42" s="293" t="str">
        <f t="shared" si="3"/>
        <v/>
      </c>
      <c r="O42" s="293" t="str">
        <f t="shared" si="3"/>
        <v/>
      </c>
      <c r="P42" s="293" t="str">
        <f t="shared" si="3"/>
        <v/>
      </c>
      <c r="Q42" s="293" t="str">
        <f t="shared" si="3"/>
        <v/>
      </c>
      <c r="R42" s="293" t="str">
        <f t="shared" si="3"/>
        <v/>
      </c>
      <c r="S42" s="293" t="str">
        <f t="shared" si="3"/>
        <v/>
      </c>
      <c r="T42" s="293" t="str">
        <f t="shared" si="3"/>
        <v/>
      </c>
      <c r="U42" s="293" t="str">
        <f t="shared" si="3"/>
        <v/>
      </c>
      <c r="V42" s="293" t="str">
        <f t="shared" si="3"/>
        <v/>
      </c>
      <c r="W42" s="293" t="str">
        <f t="shared" si="3"/>
        <v/>
      </c>
      <c r="X42" s="293" t="str">
        <f t="shared" si="3"/>
        <v/>
      </c>
      <c r="Y42" s="293" t="str">
        <f t="shared" si="3"/>
        <v/>
      </c>
      <c r="AA42" s="385"/>
    </row>
    <row r="43" spans="1:52" ht="60" customHeight="1">
      <c r="A43" s="89"/>
      <c r="B43" s="4"/>
      <c r="C43" s="399"/>
      <c r="D43" s="400"/>
      <c r="E43" s="400"/>
      <c r="F43" s="400"/>
      <c r="G43" s="400"/>
      <c r="H43" s="400"/>
      <c r="I43" s="408"/>
      <c r="J43" s="293"/>
      <c r="K43" s="293"/>
      <c r="AA43" s="385"/>
    </row>
    <row r="44" spans="1:52" ht="46" customHeight="1">
      <c r="A44" s="89" t="s">
        <v>416</v>
      </c>
      <c r="B44" s="27"/>
      <c r="C44" s="163"/>
      <c r="D44" s="163"/>
      <c r="E44" s="163"/>
      <c r="F44" s="163"/>
      <c r="G44" s="163"/>
      <c r="H44" s="163"/>
      <c r="I44" s="164"/>
      <c r="J44" s="294">
        <v>0</v>
      </c>
      <c r="K44" s="293"/>
      <c r="AA44" s="322"/>
    </row>
    <row r="45" spans="1:52" ht="60" customHeight="1">
      <c r="A45" s="89"/>
      <c r="B45" s="4"/>
      <c r="C45" s="399"/>
      <c r="D45" s="400"/>
      <c r="E45" s="400"/>
      <c r="F45" s="400"/>
      <c r="G45" s="400"/>
      <c r="H45" s="400"/>
      <c r="I45" s="408"/>
      <c r="J45" s="293"/>
      <c r="K45" s="293"/>
      <c r="AA45" s="322"/>
    </row>
    <row r="46" spans="1:52" ht="20" customHeight="1">
      <c r="A46" s="89" t="s">
        <v>433</v>
      </c>
      <c r="B46" s="16"/>
      <c r="C46" s="162"/>
      <c r="D46" s="162"/>
      <c r="E46" s="162"/>
      <c r="F46" s="162"/>
      <c r="G46" s="162"/>
      <c r="H46" s="162"/>
      <c r="I46" s="165"/>
      <c r="J46" s="294">
        <v>0</v>
      </c>
      <c r="K46" s="293"/>
      <c r="AA46" s="322"/>
    </row>
    <row r="47" spans="1:52" ht="46" customHeight="1">
      <c r="A47" s="89"/>
      <c r="B47" s="19"/>
      <c r="C47" s="166"/>
      <c r="D47" s="166"/>
      <c r="E47" s="166"/>
      <c r="F47" s="166"/>
      <c r="G47" s="166"/>
      <c r="H47" s="166"/>
      <c r="I47" s="167"/>
      <c r="J47" s="293"/>
      <c r="K47" s="293"/>
      <c r="AA47" s="322"/>
    </row>
    <row r="48" spans="1:52" ht="6" customHeight="1">
      <c r="A48" s="95"/>
      <c r="B48" s="48"/>
      <c r="C48" s="363"/>
      <c r="D48" s="363"/>
      <c r="E48" s="363"/>
      <c r="F48" s="363"/>
      <c r="G48" s="363"/>
      <c r="H48" s="363"/>
      <c r="I48" s="364"/>
      <c r="J48" s="293"/>
      <c r="K48" s="293"/>
      <c r="AA48" s="322"/>
    </row>
    <row r="49" spans="1:11" hidden="1">
      <c r="A49" s="89" t="s">
        <v>317</v>
      </c>
      <c r="B49" s="65" t="s">
        <v>171</v>
      </c>
      <c r="C49" s="70"/>
      <c r="D49" s="71"/>
      <c r="E49" s="56" t="s">
        <v>172</v>
      </c>
      <c r="F49" s="56"/>
      <c r="G49" s="64"/>
      <c r="H49" s="63"/>
      <c r="I49" s="104"/>
      <c r="J49" s="293"/>
      <c r="K49" s="293"/>
    </row>
    <row r="50" spans="1:11" hidden="1">
      <c r="A50" s="89"/>
      <c r="B50" s="66" t="s">
        <v>318</v>
      </c>
      <c r="C50" s="9"/>
      <c r="D50" s="68" t="s">
        <v>329</v>
      </c>
      <c r="E50" s="67" t="s">
        <v>337</v>
      </c>
      <c r="F50" s="9"/>
      <c r="G50" s="44" t="s">
        <v>335</v>
      </c>
      <c r="H50" s="4"/>
      <c r="I50" s="88"/>
      <c r="J50" s="293"/>
      <c r="K50" s="293"/>
    </row>
    <row r="51" spans="1:11" hidden="1">
      <c r="A51" s="89"/>
      <c r="B51" s="46" t="s">
        <v>321</v>
      </c>
      <c r="C51" s="9"/>
      <c r="D51" s="68" t="s">
        <v>159</v>
      </c>
      <c r="E51" s="67" t="s">
        <v>338</v>
      </c>
      <c r="F51" s="9"/>
      <c r="G51" s="44" t="s">
        <v>336</v>
      </c>
      <c r="H51" s="4"/>
      <c r="I51" s="88"/>
      <c r="J51" s="293"/>
      <c r="K51" s="293"/>
    </row>
    <row r="52" spans="1:11" hidden="1">
      <c r="A52" s="89"/>
      <c r="B52" s="47" t="s">
        <v>322</v>
      </c>
      <c r="C52" s="9"/>
      <c r="D52" s="68" t="s">
        <v>159</v>
      </c>
      <c r="E52" s="67" t="s">
        <v>339</v>
      </c>
      <c r="F52" s="9"/>
      <c r="G52" s="44" t="s">
        <v>336</v>
      </c>
      <c r="H52" s="4"/>
      <c r="I52" s="88"/>
      <c r="J52" s="293"/>
      <c r="K52" s="293"/>
    </row>
    <row r="53" spans="1:11" hidden="1">
      <c r="A53" s="89"/>
      <c r="B53" s="47" t="s">
        <v>323</v>
      </c>
      <c r="C53" s="9"/>
      <c r="D53" s="68" t="s">
        <v>159</v>
      </c>
      <c r="E53" s="67" t="s">
        <v>340</v>
      </c>
      <c r="F53" s="9"/>
      <c r="G53" s="44" t="s">
        <v>336</v>
      </c>
      <c r="H53" s="4"/>
      <c r="I53" s="88"/>
      <c r="J53" s="293"/>
      <c r="K53" s="293"/>
    </row>
    <row r="54" spans="1:11" hidden="1">
      <c r="A54" s="89"/>
      <c r="B54" s="47" t="s">
        <v>324</v>
      </c>
      <c r="C54" s="9"/>
      <c r="D54" s="68" t="s">
        <v>159</v>
      </c>
      <c r="E54" s="67" t="s">
        <v>341</v>
      </c>
      <c r="F54" s="9"/>
      <c r="G54" s="44" t="s">
        <v>336</v>
      </c>
      <c r="H54" s="4"/>
      <c r="I54" s="88"/>
      <c r="J54" s="293"/>
      <c r="K54" s="293"/>
    </row>
    <row r="55" spans="1:11" hidden="1">
      <c r="A55" s="89"/>
      <c r="B55" s="47" t="s">
        <v>325</v>
      </c>
      <c r="C55" s="9"/>
      <c r="D55" s="68" t="s">
        <v>159</v>
      </c>
      <c r="E55" s="67" t="s">
        <v>342</v>
      </c>
      <c r="F55" s="9"/>
      <c r="G55" s="44" t="s">
        <v>335</v>
      </c>
      <c r="H55" s="4"/>
      <c r="I55" s="88"/>
      <c r="J55" s="293"/>
      <c r="K55" s="293"/>
    </row>
    <row r="56" spans="1:11" hidden="1">
      <c r="A56" s="89"/>
      <c r="B56" s="44" t="s">
        <v>319</v>
      </c>
      <c r="C56" s="9"/>
      <c r="D56" s="68" t="s">
        <v>330</v>
      </c>
      <c r="E56" s="67" t="s">
        <v>343</v>
      </c>
      <c r="F56" s="9"/>
      <c r="G56" s="44" t="s">
        <v>335</v>
      </c>
      <c r="H56" s="4"/>
      <c r="I56" s="88"/>
      <c r="J56" s="293"/>
      <c r="K56" s="293"/>
    </row>
    <row r="57" spans="1:11" hidden="1">
      <c r="A57" s="89"/>
      <c r="B57" s="44" t="s">
        <v>320</v>
      </c>
      <c r="C57" s="9"/>
      <c r="D57" s="68" t="s">
        <v>331</v>
      </c>
      <c r="E57" s="67" t="s">
        <v>344</v>
      </c>
      <c r="F57" s="9"/>
      <c r="G57" s="44" t="s">
        <v>335</v>
      </c>
      <c r="H57" s="4"/>
      <c r="I57" s="88"/>
    </row>
    <row r="58" spans="1:11" hidden="1">
      <c r="A58" s="89"/>
      <c r="B58" s="44" t="s">
        <v>326</v>
      </c>
      <c r="C58" s="9"/>
      <c r="D58" s="68" t="s">
        <v>159</v>
      </c>
      <c r="E58" s="67" t="s">
        <v>334</v>
      </c>
      <c r="F58" s="9"/>
      <c r="G58" s="44" t="s">
        <v>335</v>
      </c>
      <c r="H58" s="4"/>
      <c r="I58" s="88"/>
    </row>
    <row r="59" spans="1:11" hidden="1">
      <c r="A59" s="89"/>
      <c r="B59" s="44" t="s">
        <v>327</v>
      </c>
      <c r="C59" s="9"/>
      <c r="D59" s="68" t="s">
        <v>328</v>
      </c>
      <c r="E59" s="67" t="s">
        <v>333</v>
      </c>
      <c r="F59" s="9"/>
      <c r="G59" s="44" t="s">
        <v>335</v>
      </c>
      <c r="H59" s="4"/>
      <c r="I59" s="88"/>
    </row>
    <row r="60" spans="1:11" hidden="1">
      <c r="A60" s="169"/>
      <c r="B60" s="4"/>
      <c r="C60" s="33"/>
      <c r="D60" s="171"/>
      <c r="E60" s="175" t="s">
        <v>332</v>
      </c>
      <c r="F60" s="15"/>
      <c r="G60" s="58" t="s">
        <v>335</v>
      </c>
      <c r="H60" s="4"/>
      <c r="I60" s="88"/>
    </row>
    <row r="61" spans="1:11">
      <c r="A61" s="89" t="s">
        <v>430</v>
      </c>
      <c r="B61" s="4"/>
      <c r="C61" s="33"/>
      <c r="D61" s="4"/>
      <c r="E61" s="170"/>
      <c r="F61" s="176"/>
      <c r="G61" s="72"/>
      <c r="H61" s="4"/>
      <c r="I61" s="88"/>
    </row>
    <row r="62" spans="1:11" ht="21" thickBot="1">
      <c r="A62" s="105"/>
      <c r="B62" s="173" t="s">
        <v>434</v>
      </c>
      <c r="C62" s="177"/>
      <c r="D62" s="177"/>
      <c r="E62" s="177"/>
      <c r="F62" s="177"/>
      <c r="G62" s="177"/>
      <c r="H62" s="177"/>
      <c r="I62" s="188"/>
    </row>
    <row r="63" spans="1:11" ht="21" thickTop="1">
      <c r="A63" s="179" t="s">
        <v>440</v>
      </c>
      <c r="B63" s="4" t="s">
        <v>417</v>
      </c>
      <c r="C63" s="13"/>
      <c r="D63" s="13"/>
      <c r="E63" s="13"/>
      <c r="F63" s="13"/>
      <c r="G63" s="13"/>
      <c r="H63" s="13"/>
      <c r="I63" s="125"/>
    </row>
    <row r="64" spans="1:11">
      <c r="A64" s="174" t="s">
        <v>427</v>
      </c>
      <c r="B64" s="4" t="s">
        <v>418</v>
      </c>
      <c r="C64" s="9"/>
      <c r="D64" s="9"/>
      <c r="E64" s="9"/>
      <c r="F64" s="9"/>
      <c r="G64" s="9"/>
      <c r="H64" s="9"/>
      <c r="I64" s="126"/>
    </row>
    <row r="65" spans="1:27">
      <c r="A65" s="174" t="s">
        <v>426</v>
      </c>
      <c r="B65" s="4" t="s">
        <v>419</v>
      </c>
      <c r="C65" s="9"/>
      <c r="D65" s="9"/>
      <c r="E65" s="9"/>
      <c r="F65" s="9"/>
      <c r="G65" s="9"/>
      <c r="H65" s="9"/>
      <c r="I65" s="126"/>
    </row>
    <row r="66" spans="1:27">
      <c r="A66" s="174" t="s">
        <v>425</v>
      </c>
      <c r="B66" s="4" t="s">
        <v>420</v>
      </c>
      <c r="C66" s="9"/>
      <c r="D66" s="9"/>
      <c r="E66" s="9"/>
      <c r="F66" s="9"/>
      <c r="G66" s="9"/>
      <c r="H66" s="9"/>
      <c r="I66" s="126"/>
    </row>
    <row r="67" spans="1:27">
      <c r="A67" s="174" t="s">
        <v>424</v>
      </c>
      <c r="B67" s="4" t="s">
        <v>423</v>
      </c>
      <c r="C67" s="9"/>
      <c r="D67" s="9"/>
      <c r="E67" s="9"/>
      <c r="F67" s="9"/>
      <c r="G67" s="9"/>
      <c r="H67" s="9"/>
      <c r="I67" s="126"/>
    </row>
    <row r="68" spans="1:27">
      <c r="A68" s="89"/>
      <c r="B68" s="4" t="s">
        <v>421</v>
      </c>
      <c r="C68" s="9"/>
      <c r="D68" s="9"/>
      <c r="E68" s="9"/>
      <c r="F68" s="9"/>
      <c r="G68" s="9"/>
      <c r="H68" s="9"/>
      <c r="I68" s="126"/>
    </row>
    <row r="69" spans="1:27" ht="21" thickBot="1">
      <c r="A69" s="105"/>
      <c r="B69" s="4" t="s">
        <v>422</v>
      </c>
      <c r="C69" s="177"/>
      <c r="D69" s="177"/>
      <c r="E69" s="177"/>
      <c r="F69" s="177"/>
      <c r="G69" s="177"/>
      <c r="H69" s="177"/>
      <c r="I69" s="188"/>
    </row>
    <row r="70" spans="1:27" ht="22" thickTop="1" thickBot="1">
      <c r="A70" s="105"/>
      <c r="B70" s="4" t="s">
        <v>431</v>
      </c>
      <c r="C70" s="178"/>
      <c r="D70" s="178"/>
      <c r="E70" s="178"/>
      <c r="F70" s="178"/>
      <c r="G70" s="178"/>
      <c r="H70" s="178"/>
      <c r="I70" s="189"/>
    </row>
    <row r="71" spans="1:27" ht="21" thickTop="1">
      <c r="A71" s="172" t="s">
        <v>441</v>
      </c>
      <c r="B71" s="48" t="s">
        <v>428</v>
      </c>
      <c r="C71" s="13"/>
      <c r="D71" s="13"/>
      <c r="E71" s="13"/>
      <c r="F71" s="13"/>
      <c r="G71" s="13"/>
      <c r="H71" s="13"/>
      <c r="I71" s="125"/>
    </row>
    <row r="72" spans="1:27" ht="21" thickBot="1">
      <c r="A72" s="105"/>
      <c r="B72" s="48" t="s">
        <v>429</v>
      </c>
      <c r="C72" s="177"/>
      <c r="D72" s="177"/>
      <c r="E72" s="177"/>
      <c r="F72" s="177"/>
      <c r="G72" s="177"/>
      <c r="H72" s="177"/>
      <c r="I72" s="188"/>
    </row>
    <row r="73" spans="1:27" ht="21" thickTop="1">
      <c r="A73" s="179" t="s">
        <v>442</v>
      </c>
      <c r="B73" s="48" t="s">
        <v>435</v>
      </c>
      <c r="C73" s="502"/>
      <c r="D73" s="503"/>
      <c r="E73" s="503"/>
      <c r="F73" s="503"/>
      <c r="G73" s="503"/>
      <c r="H73" s="503"/>
      <c r="I73" s="504"/>
    </row>
    <row r="74" spans="1:27">
      <c r="A74" s="180" t="s">
        <v>438</v>
      </c>
      <c r="B74" s="48" t="s">
        <v>436</v>
      </c>
      <c r="C74" s="502"/>
      <c r="D74" s="503"/>
      <c r="E74" s="503"/>
      <c r="F74" s="503"/>
      <c r="G74" s="503"/>
      <c r="H74" s="503"/>
      <c r="I74" s="504"/>
    </row>
    <row r="75" spans="1:27">
      <c r="A75" s="180" t="s">
        <v>439</v>
      </c>
      <c r="B75" s="48" t="s">
        <v>437</v>
      </c>
      <c r="C75" s="502"/>
      <c r="D75" s="503"/>
      <c r="E75" s="503"/>
      <c r="F75" s="503"/>
      <c r="G75" s="503"/>
      <c r="H75" s="503"/>
      <c r="I75" s="504"/>
    </row>
    <row r="76" spans="1:27">
      <c r="A76" s="105"/>
      <c r="B76" s="94"/>
      <c r="C76" s="94"/>
      <c r="D76" s="94"/>
      <c r="E76" s="94"/>
      <c r="F76" s="94"/>
      <c r="G76" s="94"/>
      <c r="H76" s="94"/>
      <c r="I76" s="103"/>
    </row>
    <row r="77" spans="1:27">
      <c r="A77" s="89" t="s">
        <v>345</v>
      </c>
      <c r="B77" s="49"/>
      <c r="C77" s="62"/>
      <c r="D77" s="62"/>
      <c r="E77" s="62"/>
      <c r="F77" s="62"/>
      <c r="G77" s="50"/>
      <c r="H77" s="94"/>
      <c r="I77" s="103"/>
      <c r="K77" s="290" t="s">
        <v>42</v>
      </c>
      <c r="L77" s="290" t="s">
        <v>346</v>
      </c>
      <c r="M77" s="290" t="s">
        <v>347</v>
      </c>
      <c r="N77" s="290" t="s">
        <v>348</v>
      </c>
      <c r="O77" s="290" t="s">
        <v>349</v>
      </c>
      <c r="Q77" s="385" t="str">
        <f>K79&amp;L79&amp;M79&amp;N79&amp;O79</f>
        <v/>
      </c>
    </row>
    <row r="78" spans="1:27" ht="10" customHeight="1">
      <c r="A78" s="91"/>
      <c r="B78" s="94"/>
      <c r="C78" s="94"/>
      <c r="D78" s="94"/>
      <c r="E78" s="94"/>
      <c r="F78" s="94"/>
      <c r="G78" s="94"/>
      <c r="H78" s="94"/>
      <c r="I78" s="103"/>
      <c r="K78" s="321" t="b">
        <v>0</v>
      </c>
      <c r="L78" s="321" t="b">
        <v>0</v>
      </c>
      <c r="M78" s="321" t="b">
        <v>0</v>
      </c>
      <c r="N78" s="321" t="b">
        <v>0</v>
      </c>
      <c r="O78" s="321" t="b">
        <v>0</v>
      </c>
      <c r="Q78" s="385"/>
    </row>
    <row r="79" spans="1:27">
      <c r="A79" s="89" t="s">
        <v>443</v>
      </c>
      <c r="B79" s="182"/>
      <c r="C79" s="183"/>
      <c r="D79" s="183"/>
      <c r="E79" s="183"/>
      <c r="F79" s="183"/>
      <c r="G79" s="183"/>
      <c r="H79" s="183"/>
      <c r="I79" s="190"/>
      <c r="K79" s="293" t="str">
        <f>IF(K78=TRUE,K77&amp;CHAR(10),"")</f>
        <v/>
      </c>
      <c r="L79" s="293" t="str">
        <f>IF(L78=TRUE,L77&amp;CHAR(10),"")</f>
        <v/>
      </c>
      <c r="M79" s="293" t="str">
        <f>IF(M78=TRUE,M77&amp;CHAR(10),"")</f>
        <v/>
      </c>
      <c r="N79" s="293" t="str">
        <f>IF(N78=TRUE,N77&amp;CHAR(10),"")</f>
        <v/>
      </c>
      <c r="O79" s="293" t="str">
        <f>IF(O78=TRUE,O77&amp;CHAR(10),"")</f>
        <v/>
      </c>
      <c r="Q79" s="385"/>
    </row>
    <row r="80" spans="1:27">
      <c r="A80" s="200" t="s">
        <v>444</v>
      </c>
      <c r="B80" s="184"/>
      <c r="C80" s="185"/>
      <c r="D80" s="185"/>
      <c r="E80" s="185"/>
      <c r="F80" s="185"/>
      <c r="G80" s="185"/>
      <c r="H80" s="185"/>
      <c r="I80" s="191"/>
      <c r="K80" s="293" t="s">
        <v>42</v>
      </c>
      <c r="L80" s="293" t="s">
        <v>445</v>
      </c>
      <c r="M80" s="293" t="s">
        <v>446</v>
      </c>
      <c r="N80" s="293" t="s">
        <v>447</v>
      </c>
      <c r="O80" s="293" t="s">
        <v>448</v>
      </c>
      <c r="P80" s="290" t="s">
        <v>449</v>
      </c>
      <c r="Q80" s="290" t="s">
        <v>450</v>
      </c>
      <c r="R80" s="290" t="s">
        <v>451</v>
      </c>
      <c r="S80" s="290" t="s">
        <v>452</v>
      </c>
      <c r="T80" s="290" t="s">
        <v>453</v>
      </c>
      <c r="U80" s="290" t="s">
        <v>454</v>
      </c>
      <c r="V80" s="290" t="s">
        <v>455</v>
      </c>
      <c r="W80" s="290" t="s">
        <v>456</v>
      </c>
      <c r="X80" s="290" t="s">
        <v>457</v>
      </c>
      <c r="Y80" s="290" t="s">
        <v>107</v>
      </c>
      <c r="AA80" s="385" t="str">
        <f>K82&amp;L82&amp;M82&amp;N82&amp;O82&amp;P82&amp;Q82&amp;R82&amp;S82&amp;T82&amp;U82&amp;V82&amp;W82&amp;X82&amp;Y82&amp;CHAR(10)&amp;C82</f>
        <v xml:space="preserve">
</v>
      </c>
    </row>
    <row r="81" spans="1:41" ht="75" customHeight="1">
      <c r="A81" s="181"/>
      <c r="B81" s="186"/>
      <c r="C81" s="187"/>
      <c r="D81" s="187"/>
      <c r="E81" s="187"/>
      <c r="F81" s="187"/>
      <c r="G81" s="187"/>
      <c r="H81" s="187"/>
      <c r="I81" s="192"/>
      <c r="K81" s="294" t="b">
        <v>0</v>
      </c>
      <c r="L81" s="294" t="b">
        <v>0</v>
      </c>
      <c r="M81" s="294" t="b">
        <v>0</v>
      </c>
      <c r="N81" s="294" t="b">
        <v>0</v>
      </c>
      <c r="O81" s="294" t="b">
        <v>0</v>
      </c>
      <c r="P81" s="321" t="b">
        <v>0</v>
      </c>
      <c r="Q81" s="324" t="b">
        <v>0</v>
      </c>
      <c r="R81" s="321" t="b">
        <v>0</v>
      </c>
      <c r="S81" s="321" t="b">
        <v>0</v>
      </c>
      <c r="T81" s="321" t="b">
        <v>0</v>
      </c>
      <c r="U81" s="321" t="b">
        <v>0</v>
      </c>
      <c r="V81" s="321" t="b">
        <v>0</v>
      </c>
      <c r="W81" s="321" t="b">
        <v>0</v>
      </c>
      <c r="X81" s="321" t="b">
        <v>0</v>
      </c>
      <c r="Y81" s="321" t="b">
        <v>0</v>
      </c>
      <c r="AA81" s="385"/>
    </row>
    <row r="82" spans="1:41" ht="40" customHeight="1">
      <c r="A82" s="168"/>
      <c r="B82" s="120" t="s">
        <v>458</v>
      </c>
      <c r="C82" s="489"/>
      <c r="D82" s="401"/>
      <c r="E82" s="401"/>
      <c r="F82" s="401"/>
      <c r="G82" s="401"/>
      <c r="H82" s="401"/>
      <c r="I82" s="402"/>
      <c r="K82" s="293" t="str">
        <f>IF(K81=TRUE,K80&amp;CHAR(10),"")</f>
        <v/>
      </c>
      <c r="L82" s="293" t="str">
        <f t="shared" ref="L82:Y82" si="4">IF(L81=TRUE,L80&amp;CHAR(10),"")</f>
        <v/>
      </c>
      <c r="M82" s="293" t="str">
        <f t="shared" si="4"/>
        <v/>
      </c>
      <c r="N82" s="293" t="str">
        <f t="shared" si="4"/>
        <v/>
      </c>
      <c r="O82" s="293" t="str">
        <f t="shared" si="4"/>
        <v/>
      </c>
      <c r="P82" s="293" t="str">
        <f t="shared" si="4"/>
        <v/>
      </c>
      <c r="Q82" s="293" t="str">
        <f t="shared" si="4"/>
        <v/>
      </c>
      <c r="R82" s="293" t="str">
        <f t="shared" si="4"/>
        <v/>
      </c>
      <c r="S82" s="293" t="str">
        <f t="shared" si="4"/>
        <v/>
      </c>
      <c r="T82" s="293" t="str">
        <f t="shared" si="4"/>
        <v/>
      </c>
      <c r="U82" s="293" t="str">
        <f t="shared" si="4"/>
        <v/>
      </c>
      <c r="V82" s="293" t="str">
        <f t="shared" si="4"/>
        <v/>
      </c>
      <c r="W82" s="293" t="str">
        <f t="shared" si="4"/>
        <v/>
      </c>
      <c r="X82" s="293" t="str">
        <f t="shared" si="4"/>
        <v/>
      </c>
      <c r="Y82" s="293" t="str">
        <f t="shared" si="4"/>
        <v/>
      </c>
      <c r="AA82" s="385"/>
    </row>
    <row r="83" spans="1:41">
      <c r="A83" s="416" t="s">
        <v>385</v>
      </c>
      <c r="B83" s="417"/>
      <c r="C83" s="417"/>
      <c r="D83" s="417"/>
      <c r="E83" s="417"/>
      <c r="F83" s="417"/>
      <c r="G83" s="417"/>
      <c r="H83" s="417"/>
      <c r="I83" s="103"/>
      <c r="K83" s="293"/>
      <c r="L83" s="293"/>
      <c r="M83" s="293"/>
      <c r="N83" s="293"/>
      <c r="O83" s="293"/>
      <c r="Q83" s="322"/>
      <c r="AA83" s="385"/>
    </row>
    <row r="84" spans="1:41">
      <c r="A84" s="89" t="s">
        <v>389</v>
      </c>
      <c r="B84" s="15"/>
      <c r="C84" s="4" t="s">
        <v>390</v>
      </c>
      <c r="D84" s="4"/>
      <c r="E84" s="4"/>
      <c r="F84" s="4"/>
      <c r="G84" s="4"/>
      <c r="H84" s="4"/>
      <c r="I84" s="103"/>
    </row>
    <row r="85" spans="1:41" ht="40" customHeight="1">
      <c r="A85" s="157" t="s">
        <v>404</v>
      </c>
      <c r="B85" s="23"/>
      <c r="C85" s="17"/>
      <c r="D85" s="17"/>
      <c r="E85" s="17"/>
      <c r="F85" s="18"/>
      <c r="G85" s="4"/>
      <c r="H85" s="159"/>
      <c r="I85" s="103"/>
      <c r="J85" s="321">
        <v>0</v>
      </c>
    </row>
    <row r="86" spans="1:41" ht="22" customHeight="1">
      <c r="A86" s="157"/>
      <c r="B86" s="160" t="s">
        <v>407</v>
      </c>
      <c r="C86" s="158"/>
      <c r="D86" s="158"/>
      <c r="E86" s="158"/>
      <c r="F86" s="158"/>
      <c r="G86" s="4"/>
      <c r="H86" s="4"/>
      <c r="I86" s="103"/>
      <c r="K86" s="290" t="s">
        <v>408</v>
      </c>
      <c r="L86" s="290" t="s">
        <v>409</v>
      </c>
      <c r="M86" s="290" t="s">
        <v>410</v>
      </c>
      <c r="N86" s="290" t="s">
        <v>411</v>
      </c>
      <c r="O86" s="290" t="s">
        <v>412</v>
      </c>
      <c r="P86" s="290" t="s">
        <v>413</v>
      </c>
      <c r="Q86" s="385" t="str">
        <f>K88&amp;L88&amp;M88&amp;N88&amp;O88&amp;P88</f>
        <v/>
      </c>
    </row>
    <row r="87" spans="1:41" ht="75" customHeight="1">
      <c r="A87" s="500" t="s">
        <v>405</v>
      </c>
      <c r="B87" s="501"/>
      <c r="C87" s="27"/>
      <c r="D87" s="24"/>
      <c r="E87" s="24"/>
      <c r="F87" s="24"/>
      <c r="G87" s="24"/>
      <c r="H87" s="24"/>
      <c r="I87" s="161"/>
      <c r="K87" s="321" t="b">
        <v>0</v>
      </c>
      <c r="L87" s="321" t="b">
        <v>0</v>
      </c>
      <c r="M87" s="321" t="b">
        <v>0</v>
      </c>
      <c r="N87" s="321" t="b">
        <v>0</v>
      </c>
      <c r="O87" s="321" t="b">
        <v>0</v>
      </c>
      <c r="P87" s="321" t="b">
        <v>0</v>
      </c>
      <c r="Q87" s="385"/>
    </row>
    <row r="88" spans="1:41" ht="75" customHeight="1">
      <c r="A88" s="500" t="s">
        <v>406</v>
      </c>
      <c r="B88" s="501"/>
      <c r="C88" s="489"/>
      <c r="D88" s="401"/>
      <c r="E88" s="401"/>
      <c r="F88" s="401"/>
      <c r="G88" s="401"/>
      <c r="H88" s="401"/>
      <c r="I88" s="402"/>
      <c r="K88" s="293" t="str">
        <f t="shared" ref="K88:P88" si="5">IF(K87=TRUE,K86&amp;CHAR(10),"")</f>
        <v/>
      </c>
      <c r="L88" s="293" t="str">
        <f t="shared" si="5"/>
        <v/>
      </c>
      <c r="M88" s="293" t="str">
        <f t="shared" si="5"/>
        <v/>
      </c>
      <c r="N88" s="293" t="str">
        <f t="shared" si="5"/>
        <v/>
      </c>
      <c r="O88" s="293" t="str">
        <f t="shared" si="5"/>
        <v/>
      </c>
      <c r="P88" s="293" t="str">
        <f t="shared" si="5"/>
        <v/>
      </c>
      <c r="Q88" s="385"/>
    </row>
    <row r="89" spans="1:41">
      <c r="A89" s="89" t="s">
        <v>396</v>
      </c>
      <c r="B89" s="16"/>
      <c r="C89" s="22"/>
      <c r="D89" s="22"/>
      <c r="E89" s="22"/>
      <c r="F89" s="22"/>
      <c r="G89" s="22"/>
      <c r="H89" s="36"/>
      <c r="I89" s="103"/>
      <c r="K89" s="290" t="s">
        <v>42</v>
      </c>
      <c r="L89" s="290" t="s">
        <v>391</v>
      </c>
      <c r="M89" s="290" t="s">
        <v>392</v>
      </c>
      <c r="N89" s="290" t="s">
        <v>393</v>
      </c>
      <c r="O89" s="290" t="s">
        <v>394</v>
      </c>
      <c r="P89" s="290" t="s">
        <v>395</v>
      </c>
      <c r="Q89" s="385" t="str">
        <f>K91&amp;L91&amp;M91&amp;N91&amp;O91&amp;P91</f>
        <v/>
      </c>
    </row>
    <row r="90" spans="1:41">
      <c r="A90" s="89"/>
      <c r="B90" s="35"/>
      <c r="C90" s="22"/>
      <c r="D90" s="22"/>
      <c r="E90" s="22"/>
      <c r="F90" s="22"/>
      <c r="G90" s="22"/>
      <c r="H90" s="36"/>
      <c r="I90" s="103"/>
      <c r="K90" s="321" t="b">
        <v>0</v>
      </c>
      <c r="L90" s="321" t="b">
        <v>0</v>
      </c>
      <c r="M90" s="321" t="b">
        <v>0</v>
      </c>
      <c r="N90" s="321" t="b">
        <v>0</v>
      </c>
      <c r="O90" s="321" t="b">
        <v>0</v>
      </c>
      <c r="P90" s="321" t="b">
        <v>0</v>
      </c>
      <c r="Q90" s="385"/>
    </row>
    <row r="91" spans="1:41">
      <c r="A91" s="106"/>
      <c r="B91" s="83"/>
      <c r="C91" s="84"/>
      <c r="D91" s="84"/>
      <c r="E91" s="84"/>
      <c r="F91" s="84"/>
      <c r="G91" s="84"/>
      <c r="H91" s="85"/>
      <c r="I91" s="103"/>
      <c r="K91" s="293" t="str">
        <f t="shared" ref="K91:P91" si="6">IF(K90=TRUE,K89&amp;CHAR(10),"")</f>
        <v/>
      </c>
      <c r="L91" s="293" t="str">
        <f t="shared" si="6"/>
        <v/>
      </c>
      <c r="M91" s="293" t="str">
        <f t="shared" si="6"/>
        <v/>
      </c>
      <c r="N91" s="293" t="str">
        <f t="shared" si="6"/>
        <v/>
      </c>
      <c r="O91" s="293" t="str">
        <f t="shared" si="6"/>
        <v/>
      </c>
      <c r="P91" s="293" t="str">
        <f t="shared" si="6"/>
        <v/>
      </c>
      <c r="Q91" s="385"/>
    </row>
    <row r="92" spans="1:41">
      <c r="A92" s="89"/>
      <c r="B92" s="4" t="s">
        <v>397</v>
      </c>
      <c r="C92" s="4"/>
      <c r="D92" s="4"/>
      <c r="E92" s="4"/>
      <c r="F92" s="4"/>
      <c r="G92" s="4"/>
      <c r="H92" s="4"/>
      <c r="I92" s="103"/>
    </row>
    <row r="93" spans="1:41" ht="60" customHeight="1">
      <c r="A93" s="89"/>
      <c r="B93" s="489"/>
      <c r="C93" s="401"/>
      <c r="D93" s="401"/>
      <c r="E93" s="401"/>
      <c r="F93" s="401"/>
      <c r="G93" s="401"/>
      <c r="H93" s="505"/>
      <c r="I93" s="103"/>
    </row>
    <row r="94" spans="1:41">
      <c r="A94" s="105"/>
      <c r="B94" s="94"/>
      <c r="C94" s="94"/>
      <c r="D94" s="94"/>
      <c r="E94" s="94"/>
      <c r="F94" s="94"/>
      <c r="G94" s="94"/>
      <c r="H94" s="94"/>
      <c r="I94" s="103"/>
    </row>
    <row r="95" spans="1:41" ht="21" thickBot="1">
      <c r="A95" s="107" t="s">
        <v>399</v>
      </c>
      <c r="B95" s="108"/>
      <c r="C95" s="108"/>
      <c r="D95" s="506"/>
      <c r="E95" s="507"/>
      <c r="F95" s="108"/>
      <c r="G95" s="108"/>
      <c r="H95" s="108"/>
      <c r="I95" s="109"/>
    </row>
    <row r="96" spans="1:41" s="110" customFormat="1">
      <c r="J96" s="290"/>
      <c r="K96" s="290"/>
      <c r="L96" s="290"/>
      <c r="M96" s="290"/>
      <c r="N96" s="290"/>
      <c r="O96" s="290"/>
      <c r="P96" s="290"/>
      <c r="Q96" s="290"/>
      <c r="R96" s="290"/>
      <c r="S96" s="290"/>
      <c r="T96" s="290"/>
      <c r="U96" s="290"/>
      <c r="V96" s="290"/>
      <c r="W96" s="290"/>
      <c r="X96" s="290"/>
      <c r="Y96" s="290"/>
      <c r="Z96" s="290"/>
      <c r="AA96" s="290"/>
      <c r="AB96" s="261"/>
      <c r="AC96" s="261"/>
      <c r="AD96" s="261"/>
      <c r="AE96" s="261"/>
      <c r="AF96" s="261"/>
      <c r="AG96" s="261"/>
      <c r="AH96" s="261"/>
      <c r="AI96" s="261"/>
      <c r="AJ96" s="261"/>
      <c r="AK96" s="261"/>
      <c r="AL96" s="261"/>
      <c r="AM96" s="261"/>
      <c r="AN96" s="261"/>
      <c r="AO96" s="261"/>
    </row>
    <row r="97" spans="2:41" s="110" customFormat="1">
      <c r="J97" s="290"/>
      <c r="K97" s="290"/>
      <c r="L97" s="290"/>
      <c r="M97" s="290"/>
      <c r="N97" s="290"/>
      <c r="O97" s="290"/>
      <c r="P97" s="290"/>
      <c r="Q97" s="290"/>
      <c r="R97" s="290"/>
      <c r="S97" s="290"/>
      <c r="T97" s="290"/>
      <c r="U97" s="290"/>
      <c r="V97" s="290"/>
      <c r="W97" s="290"/>
      <c r="X97" s="290"/>
      <c r="Y97" s="290"/>
      <c r="Z97" s="290"/>
      <c r="AA97" s="290"/>
      <c r="AB97" s="261"/>
      <c r="AC97" s="261"/>
      <c r="AD97" s="261"/>
      <c r="AE97" s="261"/>
      <c r="AF97" s="261"/>
      <c r="AG97" s="261"/>
      <c r="AH97" s="261"/>
      <c r="AI97" s="261"/>
      <c r="AJ97" s="261"/>
      <c r="AK97" s="261"/>
      <c r="AL97" s="261"/>
      <c r="AM97" s="261"/>
      <c r="AN97" s="261"/>
      <c r="AO97" s="261"/>
    </row>
    <row r="98" spans="2:41" s="110" customFormat="1">
      <c r="J98" s="290"/>
      <c r="K98" s="290"/>
      <c r="L98" s="290"/>
      <c r="M98" s="290"/>
      <c r="N98" s="290"/>
      <c r="O98" s="290"/>
      <c r="P98" s="290"/>
      <c r="Q98" s="290"/>
      <c r="R98" s="290"/>
      <c r="S98" s="290"/>
      <c r="T98" s="290"/>
      <c r="U98" s="290"/>
      <c r="V98" s="290"/>
      <c r="W98" s="290"/>
      <c r="X98" s="290"/>
      <c r="Y98" s="290"/>
      <c r="Z98" s="290"/>
      <c r="AA98" s="290"/>
      <c r="AB98" s="261"/>
      <c r="AC98" s="261"/>
      <c r="AD98" s="261"/>
      <c r="AE98" s="261"/>
      <c r="AF98" s="261"/>
      <c r="AG98" s="261"/>
      <c r="AH98" s="261"/>
      <c r="AI98" s="261"/>
      <c r="AJ98" s="261"/>
      <c r="AK98" s="261"/>
      <c r="AL98" s="261"/>
      <c r="AM98" s="261"/>
      <c r="AN98" s="261"/>
      <c r="AO98" s="261"/>
    </row>
    <row r="99" spans="2:41" s="110" customFormat="1">
      <c r="J99" s="290"/>
      <c r="K99" s="290"/>
      <c r="L99" s="290"/>
      <c r="M99" s="290"/>
      <c r="N99" s="290"/>
      <c r="O99" s="290"/>
      <c r="P99" s="290"/>
      <c r="Q99" s="290"/>
      <c r="R99" s="290"/>
      <c r="S99" s="290"/>
      <c r="T99" s="290"/>
      <c r="U99" s="290"/>
      <c r="V99" s="290"/>
      <c r="W99" s="290"/>
      <c r="X99" s="290"/>
      <c r="Y99" s="290"/>
      <c r="Z99" s="290"/>
      <c r="AA99" s="290"/>
      <c r="AB99" s="261"/>
      <c r="AC99" s="261"/>
      <c r="AD99" s="261"/>
      <c r="AE99" s="261"/>
      <c r="AF99" s="261"/>
      <c r="AG99" s="261"/>
      <c r="AH99" s="261"/>
      <c r="AI99" s="261"/>
      <c r="AJ99" s="261"/>
      <c r="AK99" s="261"/>
      <c r="AL99" s="261"/>
      <c r="AM99" s="261"/>
      <c r="AN99" s="261"/>
      <c r="AO99" s="261"/>
    </row>
    <row r="100" spans="2:41" s="110" customFormat="1">
      <c r="J100" s="290"/>
      <c r="K100" s="290"/>
      <c r="L100" s="290"/>
      <c r="M100" s="290"/>
      <c r="N100" s="290"/>
      <c r="O100" s="290"/>
      <c r="P100" s="290"/>
      <c r="Q100" s="290"/>
      <c r="R100" s="290"/>
      <c r="S100" s="290"/>
      <c r="T100" s="290"/>
      <c r="U100" s="290"/>
      <c r="V100" s="290"/>
      <c r="W100" s="290"/>
      <c r="X100" s="290"/>
      <c r="Y100" s="290"/>
      <c r="Z100" s="290"/>
      <c r="AA100" s="290"/>
      <c r="AB100" s="261"/>
      <c r="AC100" s="261"/>
      <c r="AD100" s="261"/>
      <c r="AE100" s="261"/>
      <c r="AF100" s="261"/>
      <c r="AG100" s="261"/>
      <c r="AH100" s="261"/>
      <c r="AI100" s="261"/>
      <c r="AJ100" s="261"/>
      <c r="AK100" s="261"/>
      <c r="AL100" s="261"/>
      <c r="AM100" s="261"/>
      <c r="AN100" s="261"/>
      <c r="AO100" s="261"/>
    </row>
    <row r="101" spans="2:41" s="110" customFormat="1">
      <c r="J101" s="290"/>
      <c r="K101" s="290"/>
      <c r="L101" s="290"/>
      <c r="M101" s="290"/>
      <c r="N101" s="290"/>
      <c r="O101" s="290"/>
      <c r="P101" s="290"/>
      <c r="Q101" s="290"/>
      <c r="R101" s="290"/>
      <c r="S101" s="290"/>
      <c r="T101" s="290"/>
      <c r="U101" s="290"/>
      <c r="V101" s="290"/>
      <c r="W101" s="290"/>
      <c r="X101" s="290"/>
      <c r="Y101" s="290"/>
      <c r="Z101" s="290"/>
      <c r="AA101" s="290"/>
      <c r="AB101" s="261"/>
      <c r="AC101" s="261"/>
      <c r="AD101" s="261"/>
      <c r="AE101" s="261"/>
      <c r="AF101" s="261"/>
      <c r="AG101" s="261"/>
      <c r="AH101" s="261"/>
      <c r="AI101" s="261"/>
      <c r="AJ101" s="261"/>
      <c r="AK101" s="261"/>
      <c r="AL101" s="261"/>
      <c r="AM101" s="261"/>
      <c r="AN101" s="261"/>
      <c r="AO101" s="261"/>
    </row>
    <row r="102" spans="2:41" s="110" customFormat="1">
      <c r="J102" s="290"/>
      <c r="K102" s="290"/>
      <c r="L102" s="290"/>
      <c r="M102" s="290"/>
      <c r="N102" s="290"/>
      <c r="O102" s="290"/>
      <c r="P102" s="290"/>
      <c r="Q102" s="290"/>
      <c r="R102" s="290"/>
      <c r="S102" s="290"/>
      <c r="T102" s="290"/>
      <c r="U102" s="290"/>
      <c r="V102" s="290"/>
      <c r="W102" s="290"/>
      <c r="X102" s="290"/>
      <c r="Y102" s="290"/>
      <c r="Z102" s="290"/>
      <c r="AA102" s="290"/>
      <c r="AB102" s="261"/>
      <c r="AC102" s="261"/>
      <c r="AD102" s="261"/>
      <c r="AE102" s="261"/>
      <c r="AF102" s="261"/>
      <c r="AG102" s="261"/>
      <c r="AH102" s="261"/>
      <c r="AI102" s="261"/>
      <c r="AJ102" s="261"/>
      <c r="AK102" s="261"/>
      <c r="AL102" s="261"/>
      <c r="AM102" s="261"/>
      <c r="AN102" s="261"/>
      <c r="AO102" s="261"/>
    </row>
    <row r="103" spans="2:41" s="110" customFormat="1">
      <c r="J103" s="290"/>
      <c r="K103" s="290"/>
      <c r="L103" s="290"/>
      <c r="M103" s="290"/>
      <c r="N103" s="290"/>
      <c r="O103" s="290"/>
      <c r="P103" s="290"/>
      <c r="Q103" s="290"/>
      <c r="R103" s="290"/>
      <c r="S103" s="290"/>
      <c r="T103" s="290"/>
      <c r="U103" s="290"/>
      <c r="V103" s="290"/>
      <c r="W103" s="290"/>
      <c r="X103" s="290"/>
      <c r="Y103" s="290"/>
      <c r="Z103" s="290"/>
      <c r="AA103" s="290"/>
      <c r="AB103" s="261"/>
      <c r="AC103" s="261"/>
      <c r="AD103" s="261"/>
      <c r="AE103" s="261"/>
      <c r="AF103" s="261"/>
      <c r="AG103" s="261"/>
      <c r="AH103" s="261"/>
      <c r="AI103" s="261"/>
      <c r="AJ103" s="261"/>
      <c r="AK103" s="261"/>
      <c r="AL103" s="261"/>
      <c r="AM103" s="261"/>
      <c r="AN103" s="261"/>
      <c r="AO103" s="261"/>
    </row>
    <row r="104" spans="2:41" s="110" customFormat="1">
      <c r="J104" s="290"/>
      <c r="K104" s="290"/>
      <c r="L104" s="290"/>
      <c r="M104" s="290"/>
      <c r="N104" s="290"/>
      <c r="O104" s="290"/>
      <c r="P104" s="290"/>
      <c r="Q104" s="290"/>
      <c r="R104" s="290"/>
      <c r="S104" s="290"/>
      <c r="T104" s="290"/>
      <c r="U104" s="290"/>
      <c r="V104" s="290"/>
      <c r="W104" s="290"/>
      <c r="X104" s="290"/>
      <c r="Y104" s="290"/>
      <c r="Z104" s="290"/>
      <c r="AA104" s="290"/>
      <c r="AB104" s="261"/>
      <c r="AC104" s="261"/>
      <c r="AD104" s="261"/>
      <c r="AE104" s="261"/>
      <c r="AF104" s="261"/>
      <c r="AG104" s="261"/>
      <c r="AH104" s="261"/>
      <c r="AI104" s="261"/>
      <c r="AJ104" s="261"/>
      <c r="AK104" s="261"/>
      <c r="AL104" s="261"/>
      <c r="AM104" s="261"/>
      <c r="AN104" s="261"/>
      <c r="AO104" s="261"/>
    </row>
    <row r="105" spans="2:41" s="110" customFormat="1">
      <c r="J105" s="290"/>
      <c r="K105" s="290"/>
      <c r="L105" s="290"/>
      <c r="M105" s="290"/>
      <c r="N105" s="290"/>
      <c r="O105" s="290"/>
      <c r="P105" s="290"/>
      <c r="Q105" s="290"/>
      <c r="R105" s="290"/>
      <c r="S105" s="290"/>
      <c r="T105" s="290"/>
      <c r="U105" s="290"/>
      <c r="V105" s="290"/>
      <c r="W105" s="290"/>
      <c r="X105" s="290"/>
      <c r="Y105" s="290"/>
      <c r="Z105" s="290"/>
      <c r="AA105" s="290"/>
      <c r="AB105" s="261"/>
      <c r="AC105" s="261"/>
      <c r="AD105" s="261"/>
      <c r="AE105" s="261"/>
      <c r="AF105" s="261"/>
      <c r="AG105" s="261"/>
      <c r="AH105" s="261"/>
      <c r="AI105" s="261"/>
      <c r="AJ105" s="261"/>
      <c r="AK105" s="261"/>
      <c r="AL105" s="261"/>
      <c r="AM105" s="261"/>
      <c r="AN105" s="261"/>
      <c r="AO105" s="261"/>
    </row>
    <row r="106" spans="2:41" s="110" customFormat="1">
      <c r="J106" s="290"/>
      <c r="K106" s="290"/>
      <c r="L106" s="290"/>
      <c r="M106" s="290"/>
      <c r="N106" s="290"/>
      <c r="O106" s="290"/>
      <c r="P106" s="290"/>
      <c r="Q106" s="290"/>
      <c r="R106" s="290"/>
      <c r="S106" s="290"/>
      <c r="T106" s="290"/>
      <c r="U106" s="290"/>
      <c r="V106" s="290"/>
      <c r="W106" s="290"/>
      <c r="X106" s="290"/>
      <c r="Y106" s="290"/>
      <c r="Z106" s="290"/>
      <c r="AA106" s="290"/>
      <c r="AB106" s="261"/>
      <c r="AC106" s="261"/>
      <c r="AD106" s="261"/>
      <c r="AE106" s="261"/>
      <c r="AF106" s="261"/>
      <c r="AG106" s="261"/>
      <c r="AH106" s="261"/>
      <c r="AI106" s="261"/>
      <c r="AJ106" s="261"/>
      <c r="AK106" s="261"/>
      <c r="AL106" s="261"/>
      <c r="AM106" s="261"/>
      <c r="AN106" s="261"/>
      <c r="AO106" s="261"/>
    </row>
    <row r="107" spans="2:41" s="110" customFormat="1">
      <c r="J107" s="290"/>
      <c r="K107" s="290"/>
      <c r="L107" s="290"/>
      <c r="M107" s="290"/>
      <c r="N107" s="290"/>
      <c r="O107" s="290"/>
      <c r="P107" s="290"/>
      <c r="Q107" s="290"/>
      <c r="R107" s="290"/>
      <c r="S107" s="290"/>
      <c r="T107" s="290"/>
      <c r="U107" s="290"/>
      <c r="V107" s="290"/>
      <c r="W107" s="290"/>
      <c r="X107" s="290"/>
      <c r="Y107" s="290"/>
      <c r="Z107" s="290"/>
      <c r="AA107" s="290"/>
      <c r="AB107" s="261"/>
      <c r="AC107" s="261"/>
      <c r="AD107" s="261"/>
      <c r="AE107" s="261"/>
      <c r="AF107" s="261"/>
      <c r="AG107" s="261"/>
      <c r="AH107" s="261"/>
      <c r="AI107" s="261"/>
      <c r="AJ107" s="261"/>
      <c r="AK107" s="261"/>
      <c r="AL107" s="261"/>
      <c r="AM107" s="261"/>
      <c r="AN107" s="261"/>
      <c r="AO107" s="261"/>
    </row>
    <row r="108" spans="2:41" s="110" customFormat="1">
      <c r="J108" s="290"/>
      <c r="K108" s="290"/>
      <c r="L108" s="290"/>
      <c r="M108" s="290"/>
      <c r="N108" s="290"/>
      <c r="O108" s="290"/>
      <c r="P108" s="290"/>
      <c r="Q108" s="290"/>
      <c r="R108" s="290"/>
      <c r="S108" s="290"/>
      <c r="T108" s="290"/>
      <c r="U108" s="290"/>
      <c r="V108" s="290"/>
      <c r="W108" s="290"/>
      <c r="X108" s="290"/>
      <c r="Y108" s="290"/>
      <c r="Z108" s="290"/>
      <c r="AA108" s="290"/>
      <c r="AB108" s="261"/>
      <c r="AC108" s="261"/>
      <c r="AD108" s="261"/>
      <c r="AE108" s="261"/>
      <c r="AF108" s="261"/>
      <c r="AG108" s="261"/>
      <c r="AH108" s="261"/>
      <c r="AI108" s="261"/>
      <c r="AJ108" s="261"/>
      <c r="AK108" s="261"/>
      <c r="AL108" s="261"/>
      <c r="AM108" s="261"/>
      <c r="AN108" s="261"/>
      <c r="AO108" s="261"/>
    </row>
    <row r="109" spans="2:41" s="110" customFormat="1">
      <c r="J109" s="290"/>
      <c r="K109" s="290"/>
      <c r="L109" s="290"/>
      <c r="M109" s="290"/>
      <c r="N109" s="290"/>
      <c r="O109" s="290"/>
      <c r="P109" s="290"/>
      <c r="Q109" s="290"/>
      <c r="R109" s="290"/>
      <c r="S109" s="290"/>
      <c r="T109" s="290"/>
      <c r="U109" s="290"/>
      <c r="V109" s="290"/>
      <c r="W109" s="290"/>
      <c r="X109" s="290"/>
      <c r="Y109" s="290"/>
      <c r="Z109" s="290"/>
      <c r="AA109" s="290"/>
      <c r="AB109" s="261"/>
      <c r="AC109" s="261"/>
      <c r="AD109" s="261"/>
      <c r="AE109" s="261"/>
      <c r="AF109" s="261"/>
      <c r="AG109" s="261"/>
      <c r="AH109" s="261"/>
      <c r="AI109" s="261"/>
      <c r="AJ109" s="261"/>
      <c r="AK109" s="261"/>
      <c r="AL109" s="261"/>
      <c r="AM109" s="261"/>
      <c r="AN109" s="261"/>
      <c r="AO109" s="261"/>
    </row>
    <row r="110" spans="2:41" s="110" customFormat="1">
      <c r="J110" s="290"/>
      <c r="K110" s="290"/>
      <c r="L110" s="290"/>
      <c r="M110" s="290"/>
      <c r="N110" s="290"/>
      <c r="O110" s="290"/>
      <c r="P110" s="290"/>
      <c r="Q110" s="290"/>
      <c r="R110" s="290"/>
      <c r="S110" s="290"/>
      <c r="T110" s="290"/>
      <c r="U110" s="290"/>
      <c r="V110" s="290"/>
      <c r="W110" s="290"/>
      <c r="X110" s="290"/>
      <c r="Y110" s="290"/>
      <c r="Z110" s="290"/>
      <c r="AA110" s="290"/>
      <c r="AB110" s="261"/>
      <c r="AC110" s="261"/>
      <c r="AD110" s="261"/>
      <c r="AE110" s="261"/>
      <c r="AF110" s="261"/>
      <c r="AG110" s="261"/>
      <c r="AH110" s="261"/>
      <c r="AI110" s="261"/>
      <c r="AJ110" s="261"/>
      <c r="AK110" s="261"/>
      <c r="AL110" s="261"/>
      <c r="AM110" s="261"/>
      <c r="AN110" s="261"/>
      <c r="AO110" s="261"/>
    </row>
    <row r="111" spans="2:41" s="110" customFormat="1">
      <c r="J111" s="290"/>
      <c r="K111" s="290"/>
      <c r="L111" s="290"/>
      <c r="M111" s="290"/>
      <c r="N111" s="290"/>
      <c r="O111" s="290"/>
      <c r="P111" s="290"/>
      <c r="Q111" s="290"/>
      <c r="R111" s="290"/>
      <c r="S111" s="290"/>
      <c r="T111" s="290"/>
      <c r="U111" s="290"/>
      <c r="V111" s="290"/>
      <c r="W111" s="290"/>
      <c r="X111" s="290"/>
      <c r="Y111" s="290"/>
      <c r="Z111" s="290"/>
      <c r="AA111" s="290"/>
      <c r="AB111" s="261"/>
      <c r="AC111" s="261"/>
      <c r="AD111" s="261"/>
      <c r="AE111" s="261"/>
      <c r="AF111" s="261"/>
      <c r="AG111" s="261"/>
      <c r="AH111" s="261"/>
      <c r="AI111" s="261"/>
      <c r="AJ111" s="261"/>
      <c r="AK111" s="261"/>
      <c r="AL111" s="261"/>
      <c r="AM111" s="261"/>
      <c r="AN111" s="261"/>
      <c r="AO111" s="261"/>
    </row>
    <row r="112" spans="2:41" s="110" customFormat="1">
      <c r="B112" s="110">
        <f>テータ書きだし用!J43</f>
        <v>0</v>
      </c>
      <c r="J112" s="290"/>
      <c r="K112" s="290"/>
      <c r="L112" s="290"/>
      <c r="M112" s="290"/>
      <c r="N112" s="290"/>
      <c r="O112" s="290"/>
      <c r="P112" s="290"/>
      <c r="Q112" s="290"/>
      <c r="R112" s="290"/>
      <c r="S112" s="290"/>
      <c r="T112" s="290"/>
      <c r="U112" s="290"/>
      <c r="V112" s="290"/>
      <c r="W112" s="290"/>
      <c r="X112" s="290"/>
      <c r="Y112" s="290"/>
      <c r="Z112" s="290"/>
      <c r="AA112" s="290"/>
      <c r="AB112" s="261"/>
      <c r="AC112" s="261"/>
      <c r="AD112" s="261"/>
      <c r="AE112" s="261"/>
      <c r="AF112" s="261"/>
      <c r="AG112" s="261"/>
      <c r="AH112" s="261"/>
      <c r="AI112" s="261"/>
      <c r="AJ112" s="261"/>
      <c r="AK112" s="261"/>
      <c r="AL112" s="261"/>
      <c r="AM112" s="261"/>
      <c r="AN112" s="261"/>
      <c r="AO112" s="261"/>
    </row>
    <row r="113" spans="10:41" s="110" customFormat="1">
      <c r="J113" s="290"/>
      <c r="K113" s="290"/>
      <c r="L113" s="290"/>
      <c r="M113" s="290"/>
      <c r="N113" s="290"/>
      <c r="O113" s="290"/>
      <c r="P113" s="290"/>
      <c r="Q113" s="290"/>
      <c r="R113" s="290"/>
      <c r="S113" s="290"/>
      <c r="T113" s="290"/>
      <c r="U113" s="290"/>
      <c r="V113" s="290"/>
      <c r="W113" s="290"/>
      <c r="X113" s="290"/>
      <c r="Y113" s="290"/>
      <c r="Z113" s="290"/>
      <c r="AA113" s="290"/>
      <c r="AB113" s="261"/>
      <c r="AC113" s="261"/>
      <c r="AD113" s="261"/>
      <c r="AE113" s="261"/>
      <c r="AF113" s="261"/>
      <c r="AG113" s="261"/>
      <c r="AH113" s="261"/>
      <c r="AI113" s="261"/>
      <c r="AJ113" s="261"/>
      <c r="AK113" s="261"/>
      <c r="AL113" s="261"/>
      <c r="AM113" s="261"/>
      <c r="AN113" s="261"/>
      <c r="AO113" s="261"/>
    </row>
    <row r="114" spans="10:41" s="110" customFormat="1">
      <c r="J114" s="290"/>
      <c r="K114" s="290"/>
      <c r="L114" s="290"/>
      <c r="M114" s="290"/>
      <c r="N114" s="290"/>
      <c r="O114" s="290"/>
      <c r="P114" s="290"/>
      <c r="Q114" s="290"/>
      <c r="R114" s="290"/>
      <c r="S114" s="290"/>
      <c r="T114" s="290"/>
      <c r="U114" s="290"/>
      <c r="V114" s="290"/>
      <c r="W114" s="290"/>
      <c r="X114" s="290"/>
      <c r="Y114" s="290"/>
      <c r="Z114" s="290"/>
      <c r="AA114" s="290"/>
      <c r="AB114" s="261"/>
      <c r="AC114" s="261"/>
      <c r="AD114" s="261"/>
      <c r="AE114" s="261"/>
      <c r="AF114" s="261"/>
      <c r="AG114" s="261"/>
      <c r="AH114" s="261"/>
      <c r="AI114" s="261"/>
      <c r="AJ114" s="261"/>
      <c r="AK114" s="261"/>
      <c r="AL114" s="261"/>
      <c r="AM114" s="261"/>
      <c r="AN114" s="261"/>
      <c r="AO114" s="261"/>
    </row>
    <row r="115" spans="10:41" s="110" customFormat="1">
      <c r="J115" s="290"/>
      <c r="K115" s="290"/>
      <c r="L115" s="290"/>
      <c r="M115" s="290"/>
      <c r="N115" s="290"/>
      <c r="O115" s="290"/>
      <c r="P115" s="290"/>
      <c r="Q115" s="290"/>
      <c r="R115" s="290"/>
      <c r="S115" s="290"/>
      <c r="T115" s="290"/>
      <c r="U115" s="290"/>
      <c r="V115" s="290"/>
      <c r="W115" s="290"/>
      <c r="X115" s="290"/>
      <c r="Y115" s="290"/>
      <c r="Z115" s="290"/>
      <c r="AA115" s="290"/>
      <c r="AB115" s="261"/>
      <c r="AC115" s="261"/>
      <c r="AD115" s="261"/>
      <c r="AE115" s="261"/>
      <c r="AF115" s="261"/>
      <c r="AG115" s="261"/>
      <c r="AH115" s="261"/>
      <c r="AI115" s="261"/>
      <c r="AJ115" s="261"/>
      <c r="AK115" s="261"/>
      <c r="AL115" s="261"/>
      <c r="AM115" s="261"/>
      <c r="AN115" s="261"/>
      <c r="AO115" s="261"/>
    </row>
    <row r="116" spans="10:41" s="110" customFormat="1">
      <c r="J116" s="290"/>
      <c r="K116" s="290"/>
      <c r="L116" s="290"/>
      <c r="M116" s="290"/>
      <c r="N116" s="290"/>
      <c r="O116" s="290"/>
      <c r="P116" s="290"/>
      <c r="Q116" s="290"/>
      <c r="R116" s="290"/>
      <c r="S116" s="290"/>
      <c r="T116" s="290"/>
      <c r="U116" s="290"/>
      <c r="V116" s="290"/>
      <c r="W116" s="290"/>
      <c r="X116" s="290"/>
      <c r="Y116" s="290"/>
      <c r="Z116" s="290"/>
      <c r="AA116" s="290"/>
      <c r="AB116" s="261"/>
      <c r="AC116" s="261"/>
      <c r="AD116" s="261"/>
      <c r="AE116" s="261"/>
      <c r="AF116" s="261"/>
      <c r="AG116" s="261"/>
      <c r="AH116" s="261"/>
      <c r="AI116" s="261"/>
      <c r="AJ116" s="261"/>
      <c r="AK116" s="261"/>
      <c r="AL116" s="261"/>
      <c r="AM116" s="261"/>
      <c r="AN116" s="261"/>
      <c r="AO116" s="261"/>
    </row>
    <row r="117" spans="10:41" s="110" customFormat="1">
      <c r="J117" s="290"/>
      <c r="K117" s="290"/>
      <c r="L117" s="290"/>
      <c r="M117" s="290"/>
      <c r="N117" s="290"/>
      <c r="O117" s="290"/>
      <c r="P117" s="290"/>
      <c r="Q117" s="290"/>
      <c r="R117" s="290"/>
      <c r="S117" s="290"/>
      <c r="T117" s="290"/>
      <c r="U117" s="290"/>
      <c r="V117" s="290"/>
      <c r="W117" s="290"/>
      <c r="X117" s="290"/>
      <c r="Y117" s="290"/>
      <c r="Z117" s="290"/>
      <c r="AA117" s="290"/>
      <c r="AB117" s="261"/>
      <c r="AC117" s="261"/>
      <c r="AD117" s="261"/>
      <c r="AE117" s="261"/>
      <c r="AF117" s="261"/>
      <c r="AG117" s="261"/>
      <c r="AH117" s="261"/>
      <c r="AI117" s="261"/>
      <c r="AJ117" s="261"/>
      <c r="AK117" s="261"/>
      <c r="AL117" s="261"/>
      <c r="AM117" s="261"/>
      <c r="AN117" s="261"/>
      <c r="AO117" s="261"/>
    </row>
    <row r="118" spans="10:41" s="110" customFormat="1">
      <c r="J118" s="290"/>
      <c r="K118" s="290"/>
      <c r="L118" s="290"/>
      <c r="M118" s="290"/>
      <c r="N118" s="290"/>
      <c r="O118" s="290"/>
      <c r="P118" s="290"/>
      <c r="Q118" s="290"/>
      <c r="R118" s="290"/>
      <c r="S118" s="290"/>
      <c r="T118" s="290"/>
      <c r="U118" s="290"/>
      <c r="V118" s="290"/>
      <c r="W118" s="290"/>
      <c r="X118" s="290"/>
      <c r="Y118" s="290"/>
      <c r="Z118" s="290"/>
      <c r="AA118" s="290"/>
      <c r="AB118" s="261"/>
      <c r="AC118" s="261"/>
      <c r="AD118" s="261"/>
      <c r="AE118" s="261"/>
      <c r="AF118" s="261"/>
      <c r="AG118" s="261"/>
      <c r="AH118" s="261"/>
      <c r="AI118" s="261"/>
      <c r="AJ118" s="261"/>
      <c r="AK118" s="261"/>
      <c r="AL118" s="261"/>
      <c r="AM118" s="261"/>
      <c r="AN118" s="261"/>
      <c r="AO118" s="261"/>
    </row>
    <row r="119" spans="10:41" s="110" customFormat="1">
      <c r="J119" s="290"/>
      <c r="K119" s="290"/>
      <c r="L119" s="290"/>
      <c r="M119" s="290"/>
      <c r="N119" s="290"/>
      <c r="O119" s="290"/>
      <c r="P119" s="290"/>
      <c r="Q119" s="290"/>
      <c r="R119" s="290"/>
      <c r="S119" s="290"/>
      <c r="T119" s="290"/>
      <c r="U119" s="290"/>
      <c r="V119" s="290"/>
      <c r="W119" s="290"/>
      <c r="X119" s="290"/>
      <c r="Y119" s="290"/>
      <c r="Z119" s="290"/>
      <c r="AA119" s="290"/>
      <c r="AB119" s="261"/>
      <c r="AC119" s="261"/>
      <c r="AD119" s="261"/>
      <c r="AE119" s="261"/>
      <c r="AF119" s="261"/>
      <c r="AG119" s="261"/>
      <c r="AH119" s="261"/>
      <c r="AI119" s="261"/>
      <c r="AJ119" s="261"/>
      <c r="AK119" s="261"/>
      <c r="AL119" s="261"/>
      <c r="AM119" s="261"/>
      <c r="AN119" s="261"/>
      <c r="AO119" s="261"/>
    </row>
    <row r="120" spans="10:41" s="110" customFormat="1">
      <c r="J120" s="290"/>
      <c r="K120" s="290"/>
      <c r="L120" s="290"/>
      <c r="M120" s="290"/>
      <c r="N120" s="290"/>
      <c r="O120" s="290"/>
      <c r="P120" s="290"/>
      <c r="Q120" s="290"/>
      <c r="R120" s="290"/>
      <c r="S120" s="290"/>
      <c r="T120" s="290"/>
      <c r="U120" s="290"/>
      <c r="V120" s="290"/>
      <c r="W120" s="290"/>
      <c r="X120" s="290"/>
      <c r="Y120" s="290"/>
      <c r="Z120" s="290"/>
      <c r="AA120" s="290"/>
      <c r="AB120" s="261"/>
      <c r="AC120" s="261"/>
      <c r="AD120" s="261"/>
      <c r="AE120" s="261"/>
      <c r="AF120" s="261"/>
      <c r="AG120" s="261"/>
      <c r="AH120" s="261"/>
      <c r="AI120" s="261"/>
      <c r="AJ120" s="261"/>
      <c r="AK120" s="261"/>
      <c r="AL120" s="261"/>
      <c r="AM120" s="261"/>
      <c r="AN120" s="261"/>
      <c r="AO120" s="261"/>
    </row>
    <row r="121" spans="10:41" s="110" customFormat="1">
      <c r="J121" s="290"/>
      <c r="K121" s="290"/>
      <c r="L121" s="290"/>
      <c r="M121" s="290"/>
      <c r="N121" s="290"/>
      <c r="O121" s="290"/>
      <c r="P121" s="290"/>
      <c r="Q121" s="290"/>
      <c r="R121" s="290"/>
      <c r="S121" s="290"/>
      <c r="T121" s="290"/>
      <c r="U121" s="290"/>
      <c r="V121" s="290"/>
      <c r="W121" s="290"/>
      <c r="X121" s="290"/>
      <c r="Y121" s="290"/>
      <c r="Z121" s="290"/>
      <c r="AA121" s="290"/>
      <c r="AB121" s="261"/>
      <c r="AC121" s="261"/>
      <c r="AD121" s="261"/>
      <c r="AE121" s="261"/>
      <c r="AF121" s="261"/>
      <c r="AG121" s="261"/>
      <c r="AH121" s="261"/>
      <c r="AI121" s="261"/>
      <c r="AJ121" s="261"/>
      <c r="AK121" s="261"/>
      <c r="AL121" s="261"/>
      <c r="AM121" s="261"/>
      <c r="AN121" s="261"/>
      <c r="AO121" s="261"/>
    </row>
    <row r="122" spans="10:41" s="110" customFormat="1">
      <c r="J122" s="290"/>
      <c r="K122" s="290"/>
      <c r="L122" s="290"/>
      <c r="M122" s="290"/>
      <c r="N122" s="290"/>
      <c r="O122" s="290"/>
      <c r="P122" s="290"/>
      <c r="Q122" s="290"/>
      <c r="R122" s="290"/>
      <c r="S122" s="290"/>
      <c r="T122" s="290"/>
      <c r="U122" s="290"/>
      <c r="V122" s="290"/>
      <c r="W122" s="290"/>
      <c r="X122" s="290"/>
      <c r="Y122" s="290"/>
      <c r="Z122" s="290"/>
      <c r="AA122" s="290"/>
      <c r="AB122" s="261"/>
      <c r="AC122" s="261"/>
      <c r="AD122" s="261"/>
      <c r="AE122" s="261"/>
      <c r="AF122" s="261"/>
      <c r="AG122" s="261"/>
      <c r="AH122" s="261"/>
      <c r="AI122" s="261"/>
      <c r="AJ122" s="261"/>
      <c r="AK122" s="261"/>
      <c r="AL122" s="261"/>
      <c r="AM122" s="261"/>
      <c r="AN122" s="261"/>
      <c r="AO122" s="261"/>
    </row>
    <row r="123" spans="10:41" s="110" customFormat="1">
      <c r="J123" s="290"/>
      <c r="K123" s="290"/>
      <c r="L123" s="290"/>
      <c r="M123" s="290"/>
      <c r="N123" s="290"/>
      <c r="O123" s="290"/>
      <c r="P123" s="290"/>
      <c r="Q123" s="290"/>
      <c r="R123" s="290"/>
      <c r="S123" s="290"/>
      <c r="T123" s="290"/>
      <c r="U123" s="290"/>
      <c r="V123" s="290"/>
      <c r="W123" s="290"/>
      <c r="X123" s="290"/>
      <c r="Y123" s="290"/>
      <c r="Z123" s="290"/>
      <c r="AA123" s="290"/>
      <c r="AB123" s="261"/>
      <c r="AC123" s="261"/>
      <c r="AD123" s="261"/>
      <c r="AE123" s="261"/>
      <c r="AF123" s="261"/>
      <c r="AG123" s="261"/>
      <c r="AH123" s="261"/>
      <c r="AI123" s="261"/>
      <c r="AJ123" s="261"/>
      <c r="AK123" s="261"/>
      <c r="AL123" s="261"/>
      <c r="AM123" s="261"/>
      <c r="AN123" s="261"/>
      <c r="AO123" s="261"/>
    </row>
    <row r="124" spans="10:41" s="110" customFormat="1">
      <c r="J124" s="290"/>
      <c r="K124" s="290"/>
      <c r="L124" s="290"/>
      <c r="M124" s="290"/>
      <c r="N124" s="290"/>
      <c r="O124" s="290"/>
      <c r="P124" s="290"/>
      <c r="Q124" s="290"/>
      <c r="R124" s="290"/>
      <c r="S124" s="290"/>
      <c r="T124" s="290"/>
      <c r="U124" s="290"/>
      <c r="V124" s="290"/>
      <c r="W124" s="290"/>
      <c r="X124" s="290"/>
      <c r="Y124" s="290"/>
      <c r="Z124" s="290"/>
      <c r="AA124" s="290"/>
      <c r="AB124" s="261"/>
      <c r="AC124" s="261"/>
      <c r="AD124" s="261"/>
      <c r="AE124" s="261"/>
      <c r="AF124" s="261"/>
      <c r="AG124" s="261"/>
      <c r="AH124" s="261"/>
      <c r="AI124" s="261"/>
      <c r="AJ124" s="261"/>
      <c r="AK124" s="261"/>
      <c r="AL124" s="261"/>
      <c r="AM124" s="261"/>
      <c r="AN124" s="261"/>
      <c r="AO124" s="261"/>
    </row>
    <row r="125" spans="10:41" s="110" customFormat="1">
      <c r="J125" s="290"/>
      <c r="K125" s="290"/>
      <c r="L125" s="290"/>
      <c r="M125" s="290"/>
      <c r="N125" s="290"/>
      <c r="O125" s="290"/>
      <c r="P125" s="290"/>
      <c r="Q125" s="290"/>
      <c r="R125" s="290"/>
      <c r="S125" s="290"/>
      <c r="T125" s="290"/>
      <c r="U125" s="290"/>
      <c r="V125" s="290"/>
      <c r="W125" s="290"/>
      <c r="X125" s="290"/>
      <c r="Y125" s="290"/>
      <c r="Z125" s="290"/>
      <c r="AA125" s="290"/>
      <c r="AB125" s="261"/>
      <c r="AC125" s="261"/>
      <c r="AD125" s="261"/>
      <c r="AE125" s="261"/>
      <c r="AF125" s="261"/>
      <c r="AG125" s="261"/>
      <c r="AH125" s="261"/>
      <c r="AI125" s="261"/>
      <c r="AJ125" s="261"/>
      <c r="AK125" s="261"/>
      <c r="AL125" s="261"/>
      <c r="AM125" s="261"/>
      <c r="AN125" s="261"/>
      <c r="AO125" s="261"/>
    </row>
    <row r="126" spans="10:41" s="110" customFormat="1">
      <c r="J126" s="290"/>
      <c r="K126" s="290"/>
      <c r="L126" s="290"/>
      <c r="M126" s="290"/>
      <c r="N126" s="290"/>
      <c r="O126" s="290"/>
      <c r="P126" s="290"/>
      <c r="Q126" s="290"/>
      <c r="R126" s="290"/>
      <c r="S126" s="290"/>
      <c r="T126" s="290"/>
      <c r="U126" s="290"/>
      <c r="V126" s="290"/>
      <c r="W126" s="290"/>
      <c r="X126" s="290"/>
      <c r="Y126" s="290"/>
      <c r="Z126" s="290"/>
      <c r="AA126" s="290"/>
      <c r="AB126" s="261"/>
      <c r="AC126" s="261"/>
      <c r="AD126" s="261"/>
      <c r="AE126" s="261"/>
      <c r="AF126" s="261"/>
      <c r="AG126" s="261"/>
      <c r="AH126" s="261"/>
      <c r="AI126" s="261"/>
      <c r="AJ126" s="261"/>
      <c r="AK126" s="261"/>
      <c r="AL126" s="261"/>
      <c r="AM126" s="261"/>
      <c r="AN126" s="261"/>
      <c r="AO126" s="261"/>
    </row>
    <row r="127" spans="10:41" s="110" customFormat="1">
      <c r="J127" s="290"/>
      <c r="K127" s="290"/>
      <c r="L127" s="290"/>
      <c r="M127" s="290"/>
      <c r="N127" s="290"/>
      <c r="O127" s="290"/>
      <c r="P127" s="290"/>
      <c r="Q127" s="290"/>
      <c r="R127" s="290"/>
      <c r="S127" s="290"/>
      <c r="T127" s="290"/>
      <c r="U127" s="290"/>
      <c r="V127" s="290"/>
      <c r="W127" s="290"/>
      <c r="X127" s="290"/>
      <c r="Y127" s="290"/>
      <c r="Z127" s="290"/>
      <c r="AA127" s="290"/>
      <c r="AB127" s="261"/>
      <c r="AC127" s="261"/>
      <c r="AD127" s="261"/>
      <c r="AE127" s="261"/>
      <c r="AF127" s="261"/>
      <c r="AG127" s="261"/>
      <c r="AH127" s="261"/>
      <c r="AI127" s="261"/>
      <c r="AJ127" s="261"/>
      <c r="AK127" s="261"/>
      <c r="AL127" s="261"/>
      <c r="AM127" s="261"/>
      <c r="AN127" s="261"/>
      <c r="AO127" s="261"/>
    </row>
    <row r="128" spans="10:41" s="110" customFormat="1">
      <c r="J128" s="290"/>
      <c r="K128" s="290"/>
      <c r="L128" s="290"/>
      <c r="M128" s="290"/>
      <c r="N128" s="290"/>
      <c r="O128" s="290"/>
      <c r="P128" s="290"/>
      <c r="Q128" s="290"/>
      <c r="R128" s="290"/>
      <c r="S128" s="290"/>
      <c r="T128" s="290"/>
      <c r="U128" s="290"/>
      <c r="V128" s="290"/>
      <c r="W128" s="290"/>
      <c r="X128" s="290"/>
      <c r="Y128" s="290"/>
      <c r="Z128" s="290"/>
      <c r="AA128" s="290"/>
      <c r="AB128" s="261"/>
      <c r="AC128" s="261"/>
      <c r="AD128" s="261"/>
      <c r="AE128" s="261"/>
      <c r="AF128" s="261"/>
      <c r="AG128" s="261"/>
      <c r="AH128" s="261"/>
      <c r="AI128" s="261"/>
      <c r="AJ128" s="261"/>
      <c r="AK128" s="261"/>
      <c r="AL128" s="261"/>
      <c r="AM128" s="261"/>
      <c r="AN128" s="261"/>
      <c r="AO128" s="261"/>
    </row>
    <row r="129" spans="10:41" s="110" customFormat="1">
      <c r="J129" s="290"/>
      <c r="K129" s="290"/>
      <c r="L129" s="290"/>
      <c r="M129" s="290"/>
      <c r="N129" s="290"/>
      <c r="O129" s="290"/>
      <c r="P129" s="290"/>
      <c r="Q129" s="290"/>
      <c r="R129" s="290"/>
      <c r="S129" s="290"/>
      <c r="T129" s="290"/>
      <c r="U129" s="290"/>
      <c r="V129" s="290"/>
      <c r="W129" s="290"/>
      <c r="X129" s="290"/>
      <c r="Y129" s="290"/>
      <c r="Z129" s="290"/>
      <c r="AA129" s="290"/>
      <c r="AB129" s="261"/>
      <c r="AC129" s="261"/>
      <c r="AD129" s="261"/>
      <c r="AE129" s="261"/>
      <c r="AF129" s="261"/>
      <c r="AG129" s="261"/>
      <c r="AH129" s="261"/>
      <c r="AI129" s="261"/>
      <c r="AJ129" s="261"/>
      <c r="AK129" s="261"/>
      <c r="AL129" s="261"/>
      <c r="AM129" s="261"/>
      <c r="AN129" s="261"/>
      <c r="AO129" s="261"/>
    </row>
    <row r="130" spans="10:41" s="110" customFormat="1">
      <c r="J130" s="290"/>
      <c r="K130" s="290"/>
      <c r="L130" s="290"/>
      <c r="M130" s="290"/>
      <c r="N130" s="290"/>
      <c r="O130" s="290"/>
      <c r="P130" s="290"/>
      <c r="Q130" s="290"/>
      <c r="R130" s="290"/>
      <c r="S130" s="290"/>
      <c r="T130" s="290"/>
      <c r="U130" s="290"/>
      <c r="V130" s="290"/>
      <c r="W130" s="290"/>
      <c r="X130" s="290"/>
      <c r="Y130" s="290"/>
      <c r="Z130" s="290"/>
      <c r="AA130" s="290"/>
      <c r="AB130" s="261"/>
      <c r="AC130" s="261"/>
      <c r="AD130" s="261"/>
      <c r="AE130" s="261"/>
      <c r="AF130" s="261"/>
      <c r="AG130" s="261"/>
      <c r="AH130" s="261"/>
      <c r="AI130" s="261"/>
      <c r="AJ130" s="261"/>
      <c r="AK130" s="261"/>
      <c r="AL130" s="261"/>
      <c r="AM130" s="261"/>
      <c r="AN130" s="261"/>
      <c r="AO130" s="261"/>
    </row>
    <row r="131" spans="10:41" s="110" customFormat="1">
      <c r="J131" s="290"/>
      <c r="K131" s="290"/>
      <c r="L131" s="290"/>
      <c r="M131" s="290"/>
      <c r="N131" s="290"/>
      <c r="O131" s="290"/>
      <c r="P131" s="290"/>
      <c r="Q131" s="290"/>
      <c r="R131" s="290"/>
      <c r="S131" s="290"/>
      <c r="T131" s="290"/>
      <c r="U131" s="290"/>
      <c r="V131" s="290"/>
      <c r="W131" s="290"/>
      <c r="X131" s="290"/>
      <c r="Y131" s="290"/>
      <c r="Z131" s="290"/>
      <c r="AA131" s="290"/>
      <c r="AB131" s="261"/>
      <c r="AC131" s="261"/>
      <c r="AD131" s="261"/>
      <c r="AE131" s="261"/>
      <c r="AF131" s="261"/>
      <c r="AG131" s="261"/>
      <c r="AH131" s="261"/>
      <c r="AI131" s="261"/>
      <c r="AJ131" s="261"/>
      <c r="AK131" s="261"/>
      <c r="AL131" s="261"/>
      <c r="AM131" s="261"/>
      <c r="AN131" s="261"/>
      <c r="AO131" s="261"/>
    </row>
    <row r="132" spans="10:41" s="110" customFormat="1">
      <c r="J132" s="290"/>
      <c r="K132" s="290"/>
      <c r="L132" s="290"/>
      <c r="M132" s="290"/>
      <c r="N132" s="290"/>
      <c r="O132" s="290"/>
      <c r="P132" s="290"/>
      <c r="Q132" s="290"/>
      <c r="R132" s="290"/>
      <c r="S132" s="290"/>
      <c r="T132" s="290"/>
      <c r="U132" s="290"/>
      <c r="V132" s="290"/>
      <c r="W132" s="290"/>
      <c r="X132" s="290"/>
      <c r="Y132" s="290"/>
      <c r="Z132" s="290"/>
      <c r="AA132" s="290"/>
      <c r="AB132" s="261"/>
      <c r="AC132" s="261"/>
      <c r="AD132" s="261"/>
      <c r="AE132" s="261"/>
      <c r="AF132" s="261"/>
      <c r="AG132" s="261"/>
      <c r="AH132" s="261"/>
      <c r="AI132" s="261"/>
      <c r="AJ132" s="261"/>
      <c r="AK132" s="261"/>
      <c r="AL132" s="261"/>
      <c r="AM132" s="261"/>
      <c r="AN132" s="261"/>
      <c r="AO132" s="261"/>
    </row>
    <row r="133" spans="10:41" s="110" customFormat="1">
      <c r="J133" s="290"/>
      <c r="K133" s="290"/>
      <c r="L133" s="290"/>
      <c r="M133" s="290"/>
      <c r="N133" s="290"/>
      <c r="O133" s="290"/>
      <c r="P133" s="290"/>
      <c r="Q133" s="290"/>
      <c r="R133" s="290"/>
      <c r="S133" s="290"/>
      <c r="T133" s="290"/>
      <c r="U133" s="290"/>
      <c r="V133" s="290"/>
      <c r="W133" s="290"/>
      <c r="X133" s="290"/>
      <c r="Y133" s="290"/>
      <c r="Z133" s="290"/>
      <c r="AA133" s="290"/>
      <c r="AB133" s="261"/>
      <c r="AC133" s="261"/>
      <c r="AD133" s="261"/>
      <c r="AE133" s="261"/>
      <c r="AF133" s="261"/>
      <c r="AG133" s="261"/>
      <c r="AH133" s="261"/>
      <c r="AI133" s="261"/>
      <c r="AJ133" s="261"/>
      <c r="AK133" s="261"/>
      <c r="AL133" s="261"/>
      <c r="AM133" s="261"/>
      <c r="AN133" s="261"/>
      <c r="AO133" s="261"/>
    </row>
    <row r="134" spans="10:41" s="110" customFormat="1">
      <c r="J134" s="290"/>
      <c r="K134" s="290"/>
      <c r="L134" s="290"/>
      <c r="M134" s="290"/>
      <c r="N134" s="290"/>
      <c r="O134" s="290"/>
      <c r="P134" s="290"/>
      <c r="Q134" s="290"/>
      <c r="R134" s="290"/>
      <c r="S134" s="290"/>
      <c r="T134" s="290"/>
      <c r="U134" s="290"/>
      <c r="V134" s="290"/>
      <c r="W134" s="290"/>
      <c r="X134" s="290"/>
      <c r="Y134" s="290"/>
      <c r="Z134" s="290"/>
      <c r="AA134" s="290"/>
      <c r="AB134" s="261"/>
      <c r="AC134" s="261"/>
      <c r="AD134" s="261"/>
      <c r="AE134" s="261"/>
      <c r="AF134" s="261"/>
      <c r="AG134" s="261"/>
      <c r="AH134" s="261"/>
      <c r="AI134" s="261"/>
      <c r="AJ134" s="261"/>
      <c r="AK134" s="261"/>
      <c r="AL134" s="261"/>
      <c r="AM134" s="261"/>
      <c r="AN134" s="261"/>
      <c r="AO134" s="261"/>
    </row>
    <row r="135" spans="10:41" s="110" customFormat="1">
      <c r="J135" s="290"/>
      <c r="K135" s="290"/>
      <c r="L135" s="290"/>
      <c r="M135" s="290"/>
      <c r="N135" s="290"/>
      <c r="O135" s="290"/>
      <c r="P135" s="290"/>
      <c r="Q135" s="290"/>
      <c r="R135" s="290"/>
      <c r="S135" s="290"/>
      <c r="T135" s="290"/>
      <c r="U135" s="290"/>
      <c r="V135" s="290"/>
      <c r="W135" s="290"/>
      <c r="X135" s="290"/>
      <c r="Y135" s="290"/>
      <c r="Z135" s="290"/>
      <c r="AA135" s="290"/>
      <c r="AB135" s="261"/>
      <c r="AC135" s="261"/>
      <c r="AD135" s="261"/>
      <c r="AE135" s="261"/>
      <c r="AF135" s="261"/>
      <c r="AG135" s="261"/>
      <c r="AH135" s="261"/>
      <c r="AI135" s="261"/>
      <c r="AJ135" s="261"/>
      <c r="AK135" s="261"/>
      <c r="AL135" s="261"/>
      <c r="AM135" s="261"/>
      <c r="AN135" s="261"/>
      <c r="AO135" s="261"/>
    </row>
    <row r="136" spans="10:41" s="110" customFormat="1">
      <c r="J136" s="290"/>
      <c r="K136" s="290"/>
      <c r="L136" s="290"/>
      <c r="M136" s="290"/>
      <c r="N136" s="290"/>
      <c r="O136" s="290"/>
      <c r="P136" s="290"/>
      <c r="Q136" s="290"/>
      <c r="R136" s="290"/>
      <c r="S136" s="290"/>
      <c r="T136" s="290"/>
      <c r="U136" s="290"/>
      <c r="V136" s="290"/>
      <c r="W136" s="290"/>
      <c r="X136" s="290"/>
      <c r="Y136" s="290"/>
      <c r="Z136" s="290"/>
      <c r="AA136" s="290"/>
      <c r="AB136" s="261"/>
      <c r="AC136" s="261"/>
      <c r="AD136" s="261"/>
      <c r="AE136" s="261"/>
      <c r="AF136" s="261"/>
      <c r="AG136" s="261"/>
      <c r="AH136" s="261"/>
      <c r="AI136" s="261"/>
      <c r="AJ136" s="261"/>
      <c r="AK136" s="261"/>
      <c r="AL136" s="261"/>
      <c r="AM136" s="261"/>
      <c r="AN136" s="261"/>
      <c r="AO136" s="261"/>
    </row>
    <row r="137" spans="10:41" s="110" customFormat="1">
      <c r="J137" s="290"/>
      <c r="K137" s="290"/>
      <c r="L137" s="290"/>
      <c r="M137" s="290"/>
      <c r="N137" s="290"/>
      <c r="O137" s="290"/>
      <c r="P137" s="290"/>
      <c r="Q137" s="290"/>
      <c r="R137" s="290"/>
      <c r="S137" s="290"/>
      <c r="T137" s="290"/>
      <c r="U137" s="290"/>
      <c r="V137" s="290"/>
      <c r="W137" s="290"/>
      <c r="X137" s="290"/>
      <c r="Y137" s="290"/>
      <c r="Z137" s="290"/>
      <c r="AA137" s="290"/>
      <c r="AB137" s="261"/>
      <c r="AC137" s="261"/>
      <c r="AD137" s="261"/>
      <c r="AE137" s="261"/>
      <c r="AF137" s="261"/>
      <c r="AG137" s="261"/>
      <c r="AH137" s="261"/>
      <c r="AI137" s="261"/>
      <c r="AJ137" s="261"/>
      <c r="AK137" s="261"/>
      <c r="AL137" s="261"/>
      <c r="AM137" s="261"/>
      <c r="AN137" s="261"/>
      <c r="AO137" s="261"/>
    </row>
    <row r="138" spans="10:41" s="110" customFormat="1">
      <c r="J138" s="290"/>
      <c r="K138" s="290"/>
      <c r="L138" s="290"/>
      <c r="M138" s="290"/>
      <c r="N138" s="290"/>
      <c r="O138" s="290"/>
      <c r="P138" s="290"/>
      <c r="Q138" s="290"/>
      <c r="R138" s="290"/>
      <c r="S138" s="290"/>
      <c r="T138" s="290"/>
      <c r="U138" s="290"/>
      <c r="V138" s="290"/>
      <c r="W138" s="290"/>
      <c r="X138" s="290"/>
      <c r="Y138" s="290"/>
      <c r="Z138" s="290"/>
      <c r="AA138" s="290"/>
      <c r="AB138" s="261"/>
      <c r="AC138" s="261"/>
      <c r="AD138" s="261"/>
      <c r="AE138" s="261"/>
      <c r="AF138" s="261"/>
      <c r="AG138" s="261"/>
      <c r="AH138" s="261"/>
      <c r="AI138" s="261"/>
      <c r="AJ138" s="261"/>
      <c r="AK138" s="261"/>
      <c r="AL138" s="261"/>
      <c r="AM138" s="261"/>
      <c r="AN138" s="261"/>
      <c r="AO138" s="261"/>
    </row>
    <row r="139" spans="10:41" s="110" customFormat="1">
      <c r="J139" s="290"/>
      <c r="K139" s="290"/>
      <c r="L139" s="290"/>
      <c r="M139" s="290"/>
      <c r="N139" s="290"/>
      <c r="O139" s="290"/>
      <c r="P139" s="290"/>
      <c r="Q139" s="290"/>
      <c r="R139" s="290"/>
      <c r="S139" s="290"/>
      <c r="T139" s="290"/>
      <c r="U139" s="290"/>
      <c r="V139" s="290"/>
      <c r="W139" s="290"/>
      <c r="X139" s="290"/>
      <c r="Y139" s="290"/>
      <c r="Z139" s="290"/>
      <c r="AA139" s="290"/>
      <c r="AB139" s="261"/>
      <c r="AC139" s="261"/>
      <c r="AD139" s="261"/>
      <c r="AE139" s="261"/>
      <c r="AF139" s="261"/>
      <c r="AG139" s="261"/>
      <c r="AH139" s="261"/>
      <c r="AI139" s="261"/>
      <c r="AJ139" s="261"/>
      <c r="AK139" s="261"/>
      <c r="AL139" s="261"/>
      <c r="AM139" s="261"/>
      <c r="AN139" s="261"/>
      <c r="AO139" s="261"/>
    </row>
    <row r="140" spans="10:41" s="110" customFormat="1">
      <c r="J140" s="290"/>
      <c r="K140" s="290"/>
      <c r="L140" s="290"/>
      <c r="M140" s="290"/>
      <c r="N140" s="290"/>
      <c r="O140" s="290"/>
      <c r="P140" s="290"/>
      <c r="Q140" s="290"/>
      <c r="R140" s="290"/>
      <c r="S140" s="290"/>
      <c r="T140" s="290"/>
      <c r="U140" s="290"/>
      <c r="V140" s="290"/>
      <c r="W140" s="290"/>
      <c r="X140" s="290"/>
      <c r="Y140" s="290"/>
      <c r="Z140" s="290"/>
      <c r="AA140" s="290"/>
      <c r="AB140" s="261"/>
      <c r="AC140" s="261"/>
      <c r="AD140" s="261"/>
      <c r="AE140" s="261"/>
      <c r="AF140" s="261"/>
      <c r="AG140" s="261"/>
      <c r="AH140" s="261"/>
      <c r="AI140" s="261"/>
      <c r="AJ140" s="261"/>
      <c r="AK140" s="261"/>
      <c r="AL140" s="261"/>
      <c r="AM140" s="261"/>
      <c r="AN140" s="261"/>
      <c r="AO140" s="261"/>
    </row>
    <row r="141" spans="10:41" s="110" customFormat="1">
      <c r="J141" s="290"/>
      <c r="K141" s="290"/>
      <c r="L141" s="290"/>
      <c r="M141" s="290"/>
      <c r="N141" s="290"/>
      <c r="O141" s="290"/>
      <c r="P141" s="290"/>
      <c r="Q141" s="290"/>
      <c r="R141" s="290"/>
      <c r="S141" s="290"/>
      <c r="T141" s="290"/>
      <c r="U141" s="290"/>
      <c r="V141" s="290"/>
      <c r="W141" s="290"/>
      <c r="X141" s="290"/>
      <c r="Y141" s="290"/>
      <c r="Z141" s="290"/>
      <c r="AA141" s="290"/>
      <c r="AB141" s="261"/>
      <c r="AC141" s="261"/>
      <c r="AD141" s="261"/>
      <c r="AE141" s="261"/>
      <c r="AF141" s="261"/>
      <c r="AG141" s="261"/>
      <c r="AH141" s="261"/>
      <c r="AI141" s="261"/>
      <c r="AJ141" s="261"/>
      <c r="AK141" s="261"/>
      <c r="AL141" s="261"/>
      <c r="AM141" s="261"/>
      <c r="AN141" s="261"/>
      <c r="AO141" s="261"/>
    </row>
    <row r="142" spans="10:41" s="110" customFormat="1">
      <c r="J142" s="290"/>
      <c r="K142" s="290"/>
      <c r="L142" s="290"/>
      <c r="M142" s="290"/>
      <c r="N142" s="290"/>
      <c r="O142" s="290"/>
      <c r="P142" s="290"/>
      <c r="Q142" s="290"/>
      <c r="R142" s="290"/>
      <c r="S142" s="290"/>
      <c r="T142" s="290"/>
      <c r="U142" s="290"/>
      <c r="V142" s="290"/>
      <c r="W142" s="290"/>
      <c r="X142" s="290"/>
      <c r="Y142" s="290"/>
      <c r="Z142" s="290"/>
      <c r="AA142" s="290"/>
      <c r="AB142" s="261"/>
      <c r="AC142" s="261"/>
      <c r="AD142" s="261"/>
      <c r="AE142" s="261"/>
      <c r="AF142" s="261"/>
      <c r="AG142" s="261"/>
      <c r="AH142" s="261"/>
      <c r="AI142" s="261"/>
      <c r="AJ142" s="261"/>
      <c r="AK142" s="261"/>
      <c r="AL142" s="261"/>
      <c r="AM142" s="261"/>
      <c r="AN142" s="261"/>
      <c r="AO142" s="261"/>
    </row>
    <row r="143" spans="10:41" s="110" customFormat="1">
      <c r="J143" s="290"/>
      <c r="K143" s="290"/>
      <c r="L143" s="290"/>
      <c r="M143" s="290"/>
      <c r="N143" s="290"/>
      <c r="O143" s="290"/>
      <c r="P143" s="290"/>
      <c r="Q143" s="290"/>
      <c r="R143" s="290"/>
      <c r="S143" s="290"/>
      <c r="T143" s="290"/>
      <c r="U143" s="290"/>
      <c r="V143" s="290"/>
      <c r="W143" s="290"/>
      <c r="X143" s="290"/>
      <c r="Y143" s="290"/>
      <c r="Z143" s="290"/>
      <c r="AA143" s="290"/>
      <c r="AB143" s="261"/>
      <c r="AC143" s="261"/>
      <c r="AD143" s="261"/>
      <c r="AE143" s="261"/>
      <c r="AF143" s="261"/>
      <c r="AG143" s="261"/>
      <c r="AH143" s="261"/>
      <c r="AI143" s="261"/>
      <c r="AJ143" s="261"/>
      <c r="AK143" s="261"/>
      <c r="AL143" s="261"/>
      <c r="AM143" s="261"/>
      <c r="AN143" s="261"/>
      <c r="AO143" s="261"/>
    </row>
    <row r="144" spans="10:41" s="110" customFormat="1">
      <c r="J144" s="290"/>
      <c r="K144" s="290"/>
      <c r="L144" s="290"/>
      <c r="M144" s="290"/>
      <c r="N144" s="290"/>
      <c r="O144" s="290"/>
      <c r="P144" s="290"/>
      <c r="Q144" s="290"/>
      <c r="R144" s="290"/>
      <c r="S144" s="290"/>
      <c r="T144" s="290"/>
      <c r="U144" s="290"/>
      <c r="V144" s="290"/>
      <c r="W144" s="290"/>
      <c r="X144" s="290"/>
      <c r="Y144" s="290"/>
      <c r="Z144" s="290"/>
      <c r="AA144" s="290"/>
      <c r="AB144" s="261"/>
      <c r="AC144" s="261"/>
      <c r="AD144" s="261"/>
      <c r="AE144" s="261"/>
      <c r="AF144" s="261"/>
      <c r="AG144" s="261"/>
      <c r="AH144" s="261"/>
      <c r="AI144" s="261"/>
      <c r="AJ144" s="261"/>
      <c r="AK144" s="261"/>
      <c r="AL144" s="261"/>
      <c r="AM144" s="261"/>
      <c r="AN144" s="261"/>
      <c r="AO144" s="261"/>
    </row>
    <row r="145" spans="10:41" s="110" customFormat="1">
      <c r="J145" s="290"/>
      <c r="K145" s="290"/>
      <c r="L145" s="290"/>
      <c r="M145" s="290"/>
      <c r="N145" s="290"/>
      <c r="O145" s="290"/>
      <c r="P145" s="290"/>
      <c r="Q145" s="290"/>
      <c r="R145" s="290"/>
      <c r="S145" s="290"/>
      <c r="T145" s="290"/>
      <c r="U145" s="290"/>
      <c r="V145" s="290"/>
      <c r="W145" s="290"/>
      <c r="X145" s="290"/>
      <c r="Y145" s="290"/>
      <c r="Z145" s="290"/>
      <c r="AA145" s="290"/>
      <c r="AB145" s="261"/>
      <c r="AC145" s="261"/>
      <c r="AD145" s="261"/>
      <c r="AE145" s="261"/>
      <c r="AF145" s="261"/>
      <c r="AG145" s="261"/>
      <c r="AH145" s="261"/>
      <c r="AI145" s="261"/>
      <c r="AJ145" s="261"/>
      <c r="AK145" s="261"/>
      <c r="AL145" s="261"/>
      <c r="AM145" s="261"/>
      <c r="AN145" s="261"/>
      <c r="AO145" s="261"/>
    </row>
    <row r="146" spans="10:41" s="110" customFormat="1">
      <c r="J146" s="290"/>
      <c r="K146" s="290"/>
      <c r="L146" s="290"/>
      <c r="M146" s="290"/>
      <c r="N146" s="290"/>
      <c r="O146" s="290"/>
      <c r="P146" s="290"/>
      <c r="Q146" s="290"/>
      <c r="R146" s="290"/>
      <c r="S146" s="290"/>
      <c r="T146" s="290"/>
      <c r="U146" s="290"/>
      <c r="V146" s="290"/>
      <c r="W146" s="290"/>
      <c r="X146" s="290"/>
      <c r="Y146" s="290"/>
      <c r="Z146" s="290"/>
      <c r="AA146" s="290"/>
      <c r="AB146" s="261"/>
      <c r="AC146" s="261"/>
      <c r="AD146" s="261"/>
      <c r="AE146" s="261"/>
      <c r="AF146" s="261"/>
      <c r="AG146" s="261"/>
      <c r="AH146" s="261"/>
      <c r="AI146" s="261"/>
      <c r="AJ146" s="261"/>
      <c r="AK146" s="261"/>
      <c r="AL146" s="261"/>
      <c r="AM146" s="261"/>
      <c r="AN146" s="261"/>
      <c r="AO146" s="261"/>
    </row>
    <row r="147" spans="10:41" s="110" customFormat="1">
      <c r="J147" s="290"/>
      <c r="K147" s="290"/>
      <c r="L147" s="290"/>
      <c r="M147" s="290"/>
      <c r="N147" s="290"/>
      <c r="O147" s="290"/>
      <c r="P147" s="290"/>
      <c r="Q147" s="290"/>
      <c r="R147" s="290"/>
      <c r="S147" s="290"/>
      <c r="T147" s="290"/>
      <c r="U147" s="290"/>
      <c r="V147" s="290"/>
      <c r="W147" s="290"/>
      <c r="X147" s="290"/>
      <c r="Y147" s="290"/>
      <c r="Z147" s="290"/>
      <c r="AA147" s="290"/>
      <c r="AB147" s="261"/>
      <c r="AC147" s="261"/>
      <c r="AD147" s="261"/>
      <c r="AE147" s="261"/>
      <c r="AF147" s="261"/>
      <c r="AG147" s="261"/>
      <c r="AH147" s="261"/>
      <c r="AI147" s="261"/>
      <c r="AJ147" s="261"/>
      <c r="AK147" s="261"/>
      <c r="AL147" s="261"/>
      <c r="AM147" s="261"/>
      <c r="AN147" s="261"/>
      <c r="AO147" s="261"/>
    </row>
    <row r="148" spans="10:41" s="110" customFormat="1">
      <c r="J148" s="290"/>
      <c r="K148" s="290"/>
      <c r="L148" s="290"/>
      <c r="M148" s="290"/>
      <c r="N148" s="290"/>
      <c r="O148" s="290"/>
      <c r="P148" s="290"/>
      <c r="Q148" s="290"/>
      <c r="R148" s="290"/>
      <c r="S148" s="290"/>
      <c r="T148" s="290"/>
      <c r="U148" s="290"/>
      <c r="V148" s="290"/>
      <c r="W148" s="290"/>
      <c r="X148" s="290"/>
      <c r="Y148" s="290"/>
      <c r="Z148" s="290"/>
      <c r="AA148" s="290"/>
      <c r="AB148" s="261"/>
      <c r="AC148" s="261"/>
      <c r="AD148" s="261"/>
      <c r="AE148" s="261"/>
      <c r="AF148" s="261"/>
      <c r="AG148" s="261"/>
      <c r="AH148" s="261"/>
      <c r="AI148" s="261"/>
      <c r="AJ148" s="261"/>
      <c r="AK148" s="261"/>
      <c r="AL148" s="261"/>
      <c r="AM148" s="261"/>
      <c r="AN148" s="261"/>
      <c r="AO148" s="261"/>
    </row>
    <row r="149" spans="10:41" s="110" customFormat="1">
      <c r="J149" s="290"/>
      <c r="K149" s="290"/>
      <c r="L149" s="290"/>
      <c r="M149" s="290"/>
      <c r="N149" s="290"/>
      <c r="O149" s="290"/>
      <c r="P149" s="290"/>
      <c r="Q149" s="290"/>
      <c r="R149" s="290"/>
      <c r="S149" s="290"/>
      <c r="T149" s="290"/>
      <c r="U149" s="290"/>
      <c r="V149" s="290"/>
      <c r="W149" s="290"/>
      <c r="X149" s="290"/>
      <c r="Y149" s="290"/>
      <c r="Z149" s="290"/>
      <c r="AA149" s="290"/>
      <c r="AB149" s="261"/>
      <c r="AC149" s="261"/>
      <c r="AD149" s="261"/>
      <c r="AE149" s="261"/>
      <c r="AF149" s="261"/>
      <c r="AG149" s="261"/>
      <c r="AH149" s="261"/>
      <c r="AI149" s="261"/>
      <c r="AJ149" s="261"/>
      <c r="AK149" s="261"/>
      <c r="AL149" s="261"/>
      <c r="AM149" s="261"/>
      <c r="AN149" s="261"/>
      <c r="AO149" s="261"/>
    </row>
    <row r="150" spans="10:41" s="110" customFormat="1">
      <c r="J150" s="290"/>
      <c r="K150" s="290"/>
      <c r="L150" s="290"/>
      <c r="M150" s="290"/>
      <c r="N150" s="290"/>
      <c r="O150" s="290"/>
      <c r="P150" s="290"/>
      <c r="Q150" s="290"/>
      <c r="R150" s="290"/>
      <c r="S150" s="290"/>
      <c r="T150" s="290"/>
      <c r="U150" s="290"/>
      <c r="V150" s="290"/>
      <c r="W150" s="290"/>
      <c r="X150" s="290"/>
      <c r="Y150" s="290"/>
      <c r="Z150" s="290"/>
      <c r="AA150" s="290"/>
      <c r="AB150" s="261"/>
      <c r="AC150" s="261"/>
      <c r="AD150" s="261"/>
      <c r="AE150" s="261"/>
      <c r="AF150" s="261"/>
      <c r="AG150" s="261"/>
      <c r="AH150" s="261"/>
      <c r="AI150" s="261"/>
      <c r="AJ150" s="261"/>
      <c r="AK150" s="261"/>
      <c r="AL150" s="261"/>
      <c r="AM150" s="261"/>
      <c r="AN150" s="261"/>
      <c r="AO150" s="261"/>
    </row>
    <row r="151" spans="10:41" s="110" customFormat="1">
      <c r="J151" s="290"/>
      <c r="K151" s="290"/>
      <c r="L151" s="290"/>
      <c r="M151" s="290"/>
      <c r="N151" s="290"/>
      <c r="O151" s="290"/>
      <c r="P151" s="290"/>
      <c r="Q151" s="290"/>
      <c r="R151" s="290"/>
      <c r="S151" s="290"/>
      <c r="T151" s="290"/>
      <c r="U151" s="290"/>
      <c r="V151" s="290"/>
      <c r="W151" s="290"/>
      <c r="X151" s="290"/>
      <c r="Y151" s="290"/>
      <c r="Z151" s="290"/>
      <c r="AA151" s="290"/>
      <c r="AB151" s="261"/>
      <c r="AC151" s="261"/>
      <c r="AD151" s="261"/>
      <c r="AE151" s="261"/>
      <c r="AF151" s="261"/>
      <c r="AG151" s="261"/>
      <c r="AH151" s="261"/>
      <c r="AI151" s="261"/>
      <c r="AJ151" s="261"/>
      <c r="AK151" s="261"/>
      <c r="AL151" s="261"/>
      <c r="AM151" s="261"/>
      <c r="AN151" s="261"/>
      <c r="AO151" s="261"/>
    </row>
    <row r="152" spans="10:41" s="110" customFormat="1">
      <c r="J152" s="290"/>
      <c r="K152" s="290"/>
      <c r="L152" s="290"/>
      <c r="M152" s="290"/>
      <c r="N152" s="290"/>
      <c r="O152" s="290"/>
      <c r="P152" s="290"/>
      <c r="Q152" s="290"/>
      <c r="R152" s="290"/>
      <c r="S152" s="290"/>
      <c r="T152" s="290"/>
      <c r="U152" s="290"/>
      <c r="V152" s="290"/>
      <c r="W152" s="290"/>
      <c r="X152" s="290"/>
      <c r="Y152" s="290"/>
      <c r="Z152" s="290"/>
      <c r="AA152" s="290"/>
      <c r="AB152" s="261"/>
      <c r="AC152" s="261"/>
      <c r="AD152" s="261"/>
      <c r="AE152" s="261"/>
      <c r="AF152" s="261"/>
      <c r="AG152" s="261"/>
      <c r="AH152" s="261"/>
      <c r="AI152" s="261"/>
      <c r="AJ152" s="261"/>
      <c r="AK152" s="261"/>
      <c r="AL152" s="261"/>
      <c r="AM152" s="261"/>
      <c r="AN152" s="261"/>
      <c r="AO152" s="261"/>
    </row>
    <row r="153" spans="10:41" s="110" customFormat="1">
      <c r="J153" s="290"/>
      <c r="K153" s="290"/>
      <c r="L153" s="290"/>
      <c r="M153" s="290"/>
      <c r="N153" s="290"/>
      <c r="O153" s="290"/>
      <c r="P153" s="290"/>
      <c r="Q153" s="290"/>
      <c r="R153" s="290"/>
      <c r="S153" s="290"/>
      <c r="T153" s="290"/>
      <c r="U153" s="290"/>
      <c r="V153" s="290"/>
      <c r="W153" s="290"/>
      <c r="X153" s="290"/>
      <c r="Y153" s="290"/>
      <c r="Z153" s="290"/>
      <c r="AA153" s="290"/>
      <c r="AB153" s="261"/>
      <c r="AC153" s="261"/>
      <c r="AD153" s="261"/>
      <c r="AE153" s="261"/>
      <c r="AF153" s="261"/>
      <c r="AG153" s="261"/>
      <c r="AH153" s="261"/>
      <c r="AI153" s="261"/>
      <c r="AJ153" s="261"/>
      <c r="AK153" s="261"/>
      <c r="AL153" s="261"/>
      <c r="AM153" s="261"/>
      <c r="AN153" s="261"/>
      <c r="AO153" s="261"/>
    </row>
    <row r="154" spans="10:41" s="110" customFormat="1">
      <c r="J154" s="290"/>
      <c r="K154" s="290"/>
      <c r="L154" s="290"/>
      <c r="M154" s="290"/>
      <c r="N154" s="290"/>
      <c r="O154" s="290"/>
      <c r="P154" s="290"/>
      <c r="Q154" s="290"/>
      <c r="R154" s="290"/>
      <c r="S154" s="290"/>
      <c r="T154" s="290"/>
      <c r="U154" s="290"/>
      <c r="V154" s="290"/>
      <c r="W154" s="290"/>
      <c r="X154" s="290"/>
      <c r="Y154" s="290"/>
      <c r="Z154" s="290"/>
      <c r="AA154" s="290"/>
      <c r="AB154" s="261"/>
      <c r="AC154" s="261"/>
      <c r="AD154" s="261"/>
      <c r="AE154" s="261"/>
      <c r="AF154" s="261"/>
      <c r="AG154" s="261"/>
      <c r="AH154" s="261"/>
      <c r="AI154" s="261"/>
      <c r="AJ154" s="261"/>
      <c r="AK154" s="261"/>
      <c r="AL154" s="261"/>
      <c r="AM154" s="261"/>
      <c r="AN154" s="261"/>
      <c r="AO154" s="261"/>
    </row>
    <row r="155" spans="10:41" s="110" customFormat="1">
      <c r="J155" s="290"/>
      <c r="K155" s="290"/>
      <c r="L155" s="290"/>
      <c r="M155" s="290"/>
      <c r="N155" s="290"/>
      <c r="O155" s="290"/>
      <c r="P155" s="290"/>
      <c r="Q155" s="290"/>
      <c r="R155" s="290"/>
      <c r="S155" s="290"/>
      <c r="T155" s="290"/>
      <c r="U155" s="290"/>
      <c r="V155" s="290"/>
      <c r="W155" s="290"/>
      <c r="X155" s="290"/>
      <c r="Y155" s="290"/>
      <c r="Z155" s="290"/>
      <c r="AA155" s="290"/>
      <c r="AB155" s="261"/>
      <c r="AC155" s="261"/>
      <c r="AD155" s="261"/>
      <c r="AE155" s="261"/>
      <c r="AF155" s="261"/>
      <c r="AG155" s="261"/>
      <c r="AH155" s="261"/>
      <c r="AI155" s="261"/>
      <c r="AJ155" s="261"/>
      <c r="AK155" s="261"/>
      <c r="AL155" s="261"/>
      <c r="AM155" s="261"/>
      <c r="AN155" s="261"/>
      <c r="AO155" s="261"/>
    </row>
    <row r="156" spans="10:41" s="110" customFormat="1">
      <c r="J156" s="290"/>
      <c r="K156" s="290"/>
      <c r="L156" s="290"/>
      <c r="M156" s="290"/>
      <c r="N156" s="290"/>
      <c r="O156" s="290"/>
      <c r="P156" s="290"/>
      <c r="Q156" s="290"/>
      <c r="R156" s="290"/>
      <c r="S156" s="290"/>
      <c r="T156" s="290"/>
      <c r="U156" s="290"/>
      <c r="V156" s="290"/>
      <c r="W156" s="290"/>
      <c r="X156" s="290"/>
      <c r="Y156" s="290"/>
      <c r="Z156" s="290"/>
      <c r="AA156" s="290"/>
      <c r="AB156" s="261"/>
      <c r="AC156" s="261"/>
      <c r="AD156" s="261"/>
      <c r="AE156" s="261"/>
      <c r="AF156" s="261"/>
      <c r="AG156" s="261"/>
      <c r="AH156" s="261"/>
      <c r="AI156" s="261"/>
      <c r="AJ156" s="261"/>
      <c r="AK156" s="261"/>
      <c r="AL156" s="261"/>
      <c r="AM156" s="261"/>
      <c r="AN156" s="261"/>
      <c r="AO156" s="261"/>
    </row>
    <row r="157" spans="10:41" s="110" customFormat="1">
      <c r="J157" s="290"/>
      <c r="K157" s="290"/>
      <c r="L157" s="290"/>
      <c r="M157" s="290"/>
      <c r="N157" s="290"/>
      <c r="O157" s="290"/>
      <c r="P157" s="290"/>
      <c r="Q157" s="290"/>
      <c r="R157" s="290"/>
      <c r="S157" s="290"/>
      <c r="T157" s="290"/>
      <c r="U157" s="290"/>
      <c r="V157" s="290"/>
      <c r="W157" s="290"/>
      <c r="X157" s="290"/>
      <c r="Y157" s="290"/>
      <c r="Z157" s="290"/>
      <c r="AA157" s="290"/>
      <c r="AB157" s="261"/>
      <c r="AC157" s="261"/>
      <c r="AD157" s="261"/>
      <c r="AE157" s="261"/>
      <c r="AF157" s="261"/>
      <c r="AG157" s="261"/>
      <c r="AH157" s="261"/>
      <c r="AI157" s="261"/>
      <c r="AJ157" s="261"/>
      <c r="AK157" s="261"/>
      <c r="AL157" s="261"/>
      <c r="AM157" s="261"/>
      <c r="AN157" s="261"/>
      <c r="AO157" s="261"/>
    </row>
    <row r="158" spans="10:41" s="110" customFormat="1">
      <c r="J158" s="290"/>
      <c r="K158" s="290"/>
      <c r="L158" s="290"/>
      <c r="M158" s="290"/>
      <c r="N158" s="290"/>
      <c r="O158" s="290"/>
      <c r="P158" s="290"/>
      <c r="Q158" s="290"/>
      <c r="R158" s="290"/>
      <c r="S158" s="290"/>
      <c r="T158" s="290"/>
      <c r="U158" s="290"/>
      <c r="V158" s="290"/>
      <c r="W158" s="290"/>
      <c r="X158" s="290"/>
      <c r="Y158" s="290"/>
      <c r="Z158" s="290"/>
      <c r="AA158" s="290"/>
      <c r="AB158" s="261"/>
      <c r="AC158" s="261"/>
      <c r="AD158" s="261"/>
      <c r="AE158" s="261"/>
      <c r="AF158" s="261"/>
      <c r="AG158" s="261"/>
      <c r="AH158" s="261"/>
      <c r="AI158" s="261"/>
      <c r="AJ158" s="261"/>
      <c r="AK158" s="261"/>
      <c r="AL158" s="261"/>
      <c r="AM158" s="261"/>
      <c r="AN158" s="261"/>
      <c r="AO158" s="261"/>
    </row>
    <row r="159" spans="10:41" s="110" customFormat="1">
      <c r="J159" s="290"/>
      <c r="K159" s="290"/>
      <c r="L159" s="290"/>
      <c r="M159" s="290"/>
      <c r="N159" s="290"/>
      <c r="O159" s="290"/>
      <c r="P159" s="290"/>
      <c r="Q159" s="290"/>
      <c r="R159" s="290"/>
      <c r="S159" s="290"/>
      <c r="T159" s="290"/>
      <c r="U159" s="290"/>
      <c r="V159" s="290"/>
      <c r="W159" s="290"/>
      <c r="X159" s="290"/>
      <c r="Y159" s="290"/>
      <c r="Z159" s="290"/>
      <c r="AA159" s="290"/>
      <c r="AB159" s="261"/>
      <c r="AC159" s="261"/>
      <c r="AD159" s="261"/>
      <c r="AE159" s="261"/>
      <c r="AF159" s="261"/>
      <c r="AG159" s="261"/>
      <c r="AH159" s="261"/>
      <c r="AI159" s="261"/>
      <c r="AJ159" s="261"/>
      <c r="AK159" s="261"/>
      <c r="AL159" s="261"/>
      <c r="AM159" s="261"/>
      <c r="AN159" s="261"/>
      <c r="AO159" s="261"/>
    </row>
    <row r="160" spans="10:41" s="110" customFormat="1">
      <c r="J160" s="290"/>
      <c r="K160" s="290"/>
      <c r="L160" s="290"/>
      <c r="M160" s="290"/>
      <c r="N160" s="290"/>
      <c r="O160" s="290"/>
      <c r="P160" s="290"/>
      <c r="Q160" s="290"/>
      <c r="R160" s="290"/>
      <c r="S160" s="290"/>
      <c r="T160" s="290"/>
      <c r="U160" s="290"/>
      <c r="V160" s="290"/>
      <c r="W160" s="290"/>
      <c r="X160" s="290"/>
      <c r="Y160" s="290"/>
      <c r="Z160" s="290"/>
      <c r="AA160" s="290"/>
      <c r="AB160" s="261"/>
      <c r="AC160" s="261"/>
      <c r="AD160" s="261"/>
      <c r="AE160" s="261"/>
      <c r="AF160" s="261"/>
      <c r="AG160" s="261"/>
      <c r="AH160" s="261"/>
      <c r="AI160" s="261"/>
      <c r="AJ160" s="261"/>
      <c r="AK160" s="261"/>
      <c r="AL160" s="261"/>
      <c r="AM160" s="261"/>
      <c r="AN160" s="261"/>
      <c r="AO160" s="261"/>
    </row>
    <row r="161" spans="10:41" s="110" customFormat="1">
      <c r="J161" s="290"/>
      <c r="K161" s="290"/>
      <c r="L161" s="290"/>
      <c r="M161" s="290"/>
      <c r="N161" s="290"/>
      <c r="O161" s="290"/>
      <c r="P161" s="290"/>
      <c r="Q161" s="290"/>
      <c r="R161" s="290"/>
      <c r="S161" s="290"/>
      <c r="T161" s="290"/>
      <c r="U161" s="290"/>
      <c r="V161" s="290"/>
      <c r="W161" s="290"/>
      <c r="X161" s="290"/>
      <c r="Y161" s="290"/>
      <c r="Z161" s="290"/>
      <c r="AA161" s="290"/>
      <c r="AB161" s="261"/>
      <c r="AC161" s="261"/>
      <c r="AD161" s="261"/>
      <c r="AE161" s="261"/>
      <c r="AF161" s="261"/>
      <c r="AG161" s="261"/>
      <c r="AH161" s="261"/>
      <c r="AI161" s="261"/>
      <c r="AJ161" s="261"/>
      <c r="AK161" s="261"/>
      <c r="AL161" s="261"/>
      <c r="AM161" s="261"/>
      <c r="AN161" s="261"/>
      <c r="AO161" s="261"/>
    </row>
    <row r="162" spans="10:41" s="110" customFormat="1">
      <c r="J162" s="290"/>
      <c r="K162" s="290"/>
      <c r="L162" s="290"/>
      <c r="M162" s="290"/>
      <c r="N162" s="290"/>
      <c r="O162" s="290"/>
      <c r="P162" s="290"/>
      <c r="Q162" s="290"/>
      <c r="R162" s="290"/>
      <c r="S162" s="290"/>
      <c r="T162" s="290"/>
      <c r="U162" s="290"/>
      <c r="V162" s="290"/>
      <c r="W162" s="290"/>
      <c r="X162" s="290"/>
      <c r="Y162" s="290"/>
      <c r="Z162" s="290"/>
      <c r="AA162" s="290"/>
      <c r="AB162" s="261"/>
      <c r="AC162" s="261"/>
      <c r="AD162" s="261"/>
      <c r="AE162" s="261"/>
      <c r="AF162" s="261"/>
      <c r="AG162" s="261"/>
      <c r="AH162" s="261"/>
      <c r="AI162" s="261"/>
      <c r="AJ162" s="261"/>
      <c r="AK162" s="261"/>
      <c r="AL162" s="261"/>
      <c r="AM162" s="261"/>
      <c r="AN162" s="261"/>
      <c r="AO162" s="261"/>
    </row>
    <row r="163" spans="10:41" s="110" customFormat="1">
      <c r="J163" s="290"/>
      <c r="K163" s="290"/>
      <c r="L163" s="290"/>
      <c r="M163" s="290"/>
      <c r="N163" s="290"/>
      <c r="O163" s="290"/>
      <c r="P163" s="290"/>
      <c r="Q163" s="290"/>
      <c r="R163" s="290"/>
      <c r="S163" s="290"/>
      <c r="T163" s="290"/>
      <c r="U163" s="290"/>
      <c r="V163" s="290"/>
      <c r="W163" s="290"/>
      <c r="X163" s="290"/>
      <c r="Y163" s="290"/>
      <c r="Z163" s="290"/>
      <c r="AA163" s="290"/>
      <c r="AB163" s="261"/>
      <c r="AC163" s="261"/>
      <c r="AD163" s="261"/>
      <c r="AE163" s="261"/>
      <c r="AF163" s="261"/>
      <c r="AG163" s="261"/>
      <c r="AH163" s="261"/>
      <c r="AI163" s="261"/>
      <c r="AJ163" s="261"/>
      <c r="AK163" s="261"/>
      <c r="AL163" s="261"/>
      <c r="AM163" s="261"/>
      <c r="AN163" s="261"/>
      <c r="AO163" s="261"/>
    </row>
    <row r="164" spans="10:41" s="110" customFormat="1">
      <c r="J164" s="290"/>
      <c r="K164" s="290"/>
      <c r="L164" s="290"/>
      <c r="M164" s="290"/>
      <c r="N164" s="290"/>
      <c r="O164" s="290"/>
      <c r="P164" s="290"/>
      <c r="Q164" s="290"/>
      <c r="R164" s="290"/>
      <c r="S164" s="290"/>
      <c r="T164" s="290"/>
      <c r="U164" s="290"/>
      <c r="V164" s="290"/>
      <c r="W164" s="290"/>
      <c r="X164" s="290"/>
      <c r="Y164" s="290"/>
      <c r="Z164" s="290"/>
      <c r="AA164" s="290"/>
      <c r="AB164" s="261"/>
      <c r="AC164" s="261"/>
      <c r="AD164" s="261"/>
      <c r="AE164" s="261"/>
      <c r="AF164" s="261"/>
      <c r="AG164" s="261"/>
      <c r="AH164" s="261"/>
      <c r="AI164" s="261"/>
      <c r="AJ164" s="261"/>
      <c r="AK164" s="261"/>
      <c r="AL164" s="261"/>
      <c r="AM164" s="261"/>
      <c r="AN164" s="261"/>
      <c r="AO164" s="261"/>
    </row>
    <row r="165" spans="10:41" s="110" customFormat="1">
      <c r="J165" s="290"/>
      <c r="K165" s="290"/>
      <c r="L165" s="290"/>
      <c r="M165" s="290"/>
      <c r="N165" s="290"/>
      <c r="O165" s="290"/>
      <c r="P165" s="290"/>
      <c r="Q165" s="290"/>
      <c r="R165" s="290"/>
      <c r="S165" s="290"/>
      <c r="T165" s="290"/>
      <c r="U165" s="290"/>
      <c r="V165" s="290"/>
      <c r="W165" s="290"/>
      <c r="X165" s="290"/>
      <c r="Y165" s="290"/>
      <c r="Z165" s="290"/>
      <c r="AA165" s="290"/>
      <c r="AB165" s="261"/>
      <c r="AC165" s="261"/>
      <c r="AD165" s="261"/>
      <c r="AE165" s="261"/>
      <c r="AF165" s="261"/>
      <c r="AG165" s="261"/>
      <c r="AH165" s="261"/>
      <c r="AI165" s="261"/>
      <c r="AJ165" s="261"/>
      <c r="AK165" s="261"/>
      <c r="AL165" s="261"/>
      <c r="AM165" s="261"/>
      <c r="AN165" s="261"/>
      <c r="AO165" s="261"/>
    </row>
    <row r="166" spans="10:41" s="110" customFormat="1">
      <c r="J166" s="290"/>
      <c r="K166" s="290"/>
      <c r="L166" s="290"/>
      <c r="M166" s="290"/>
      <c r="N166" s="290"/>
      <c r="O166" s="290"/>
      <c r="P166" s="290"/>
      <c r="Q166" s="290"/>
      <c r="R166" s="290"/>
      <c r="S166" s="290"/>
      <c r="T166" s="290"/>
      <c r="U166" s="290"/>
      <c r="V166" s="290"/>
      <c r="W166" s="290"/>
      <c r="X166" s="290"/>
      <c r="Y166" s="290"/>
      <c r="Z166" s="290"/>
      <c r="AA166" s="290"/>
      <c r="AB166" s="261"/>
      <c r="AC166" s="261"/>
      <c r="AD166" s="261"/>
      <c r="AE166" s="261"/>
      <c r="AF166" s="261"/>
      <c r="AG166" s="261"/>
      <c r="AH166" s="261"/>
      <c r="AI166" s="261"/>
      <c r="AJ166" s="261"/>
      <c r="AK166" s="261"/>
      <c r="AL166" s="261"/>
      <c r="AM166" s="261"/>
      <c r="AN166" s="261"/>
      <c r="AO166" s="261"/>
    </row>
    <row r="167" spans="10:41" s="110" customFormat="1">
      <c r="J167" s="290"/>
      <c r="K167" s="290"/>
      <c r="L167" s="290"/>
      <c r="M167" s="290"/>
      <c r="N167" s="290"/>
      <c r="O167" s="290"/>
      <c r="P167" s="290"/>
      <c r="Q167" s="290"/>
      <c r="R167" s="290"/>
      <c r="S167" s="290"/>
      <c r="T167" s="290"/>
      <c r="U167" s="290"/>
      <c r="V167" s="290"/>
      <c r="W167" s="290"/>
      <c r="X167" s="290"/>
      <c r="Y167" s="290"/>
      <c r="Z167" s="290"/>
      <c r="AA167" s="290"/>
      <c r="AB167" s="261"/>
      <c r="AC167" s="261"/>
      <c r="AD167" s="261"/>
      <c r="AE167" s="261"/>
      <c r="AF167" s="261"/>
      <c r="AG167" s="261"/>
      <c r="AH167" s="261"/>
      <c r="AI167" s="261"/>
      <c r="AJ167" s="261"/>
      <c r="AK167" s="261"/>
      <c r="AL167" s="261"/>
      <c r="AM167" s="261"/>
      <c r="AN167" s="261"/>
      <c r="AO167" s="261"/>
    </row>
    <row r="168" spans="10:41" s="110" customFormat="1">
      <c r="J168" s="290"/>
      <c r="K168" s="290"/>
      <c r="L168" s="290"/>
      <c r="M168" s="290"/>
      <c r="N168" s="290"/>
      <c r="O168" s="290"/>
      <c r="P168" s="290"/>
      <c r="Q168" s="290"/>
      <c r="R168" s="290"/>
      <c r="S168" s="290"/>
      <c r="T168" s="290"/>
      <c r="U168" s="290"/>
      <c r="V168" s="290"/>
      <c r="W168" s="290"/>
      <c r="X168" s="290"/>
      <c r="Y168" s="290"/>
      <c r="Z168" s="290"/>
      <c r="AA168" s="290"/>
      <c r="AB168" s="261"/>
      <c r="AC168" s="261"/>
      <c r="AD168" s="261"/>
      <c r="AE168" s="261"/>
      <c r="AF168" s="261"/>
      <c r="AG168" s="261"/>
      <c r="AH168" s="261"/>
      <c r="AI168" s="261"/>
      <c r="AJ168" s="261"/>
      <c r="AK168" s="261"/>
      <c r="AL168" s="261"/>
      <c r="AM168" s="261"/>
      <c r="AN168" s="261"/>
      <c r="AO168" s="261"/>
    </row>
    <row r="169" spans="10:41" s="110" customFormat="1">
      <c r="J169" s="290"/>
      <c r="K169" s="290"/>
      <c r="L169" s="290"/>
      <c r="M169" s="290"/>
      <c r="N169" s="290"/>
      <c r="O169" s="290"/>
      <c r="P169" s="290"/>
      <c r="Q169" s="290"/>
      <c r="R169" s="290"/>
      <c r="S169" s="290"/>
      <c r="T169" s="290"/>
      <c r="U169" s="290"/>
      <c r="V169" s="290"/>
      <c r="W169" s="290"/>
      <c r="X169" s="290"/>
      <c r="Y169" s="290"/>
      <c r="Z169" s="290"/>
      <c r="AA169" s="290"/>
      <c r="AB169" s="261"/>
      <c r="AC169" s="261"/>
      <c r="AD169" s="261"/>
      <c r="AE169" s="261"/>
      <c r="AF169" s="261"/>
      <c r="AG169" s="261"/>
      <c r="AH169" s="261"/>
      <c r="AI169" s="261"/>
      <c r="AJ169" s="261"/>
      <c r="AK169" s="261"/>
      <c r="AL169" s="261"/>
      <c r="AM169" s="261"/>
      <c r="AN169" s="261"/>
      <c r="AO169" s="261"/>
    </row>
    <row r="170" spans="10:41" s="110" customFormat="1">
      <c r="J170" s="290"/>
      <c r="K170" s="290"/>
      <c r="L170" s="290"/>
      <c r="M170" s="290"/>
      <c r="N170" s="290"/>
      <c r="O170" s="290"/>
      <c r="P170" s="290"/>
      <c r="Q170" s="290"/>
      <c r="R170" s="290"/>
      <c r="S170" s="290"/>
      <c r="T170" s="290"/>
      <c r="U170" s="290"/>
      <c r="V170" s="290"/>
      <c r="W170" s="290"/>
      <c r="X170" s="290"/>
      <c r="Y170" s="290"/>
      <c r="Z170" s="290"/>
      <c r="AA170" s="290"/>
      <c r="AB170" s="261"/>
      <c r="AC170" s="261"/>
      <c r="AD170" s="261"/>
      <c r="AE170" s="261"/>
      <c r="AF170" s="261"/>
      <c r="AG170" s="261"/>
      <c r="AH170" s="261"/>
      <c r="AI170" s="261"/>
      <c r="AJ170" s="261"/>
      <c r="AK170" s="261"/>
      <c r="AL170" s="261"/>
      <c r="AM170" s="261"/>
      <c r="AN170" s="261"/>
      <c r="AO170" s="261"/>
    </row>
    <row r="171" spans="10:41" s="110" customFormat="1">
      <c r="J171" s="290"/>
      <c r="K171" s="290"/>
      <c r="L171" s="290"/>
      <c r="M171" s="290"/>
      <c r="N171" s="290"/>
      <c r="O171" s="290"/>
      <c r="P171" s="290"/>
      <c r="Q171" s="290"/>
      <c r="R171" s="290"/>
      <c r="S171" s="290"/>
      <c r="T171" s="290"/>
      <c r="U171" s="290"/>
      <c r="V171" s="290"/>
      <c r="W171" s="290"/>
      <c r="X171" s="290"/>
      <c r="Y171" s="290"/>
      <c r="Z171" s="290"/>
      <c r="AA171" s="290"/>
      <c r="AB171" s="261"/>
      <c r="AC171" s="261"/>
      <c r="AD171" s="261"/>
      <c r="AE171" s="261"/>
      <c r="AF171" s="261"/>
      <c r="AG171" s="261"/>
      <c r="AH171" s="261"/>
      <c r="AI171" s="261"/>
      <c r="AJ171" s="261"/>
      <c r="AK171" s="261"/>
      <c r="AL171" s="261"/>
      <c r="AM171" s="261"/>
      <c r="AN171" s="261"/>
      <c r="AO171" s="261"/>
    </row>
    <row r="172" spans="10:41" s="110" customFormat="1">
      <c r="J172" s="290"/>
      <c r="K172" s="290"/>
      <c r="L172" s="290"/>
      <c r="M172" s="290"/>
      <c r="N172" s="290"/>
      <c r="O172" s="290"/>
      <c r="P172" s="290"/>
      <c r="Q172" s="290"/>
      <c r="R172" s="290"/>
      <c r="S172" s="290"/>
      <c r="T172" s="290"/>
      <c r="U172" s="290"/>
      <c r="V172" s="290"/>
      <c r="W172" s="290"/>
      <c r="X172" s="290"/>
      <c r="Y172" s="290"/>
      <c r="Z172" s="290"/>
      <c r="AA172" s="290"/>
      <c r="AB172" s="261"/>
      <c r="AC172" s="261"/>
      <c r="AD172" s="261"/>
      <c r="AE172" s="261"/>
      <c r="AF172" s="261"/>
      <c r="AG172" s="261"/>
      <c r="AH172" s="261"/>
      <c r="AI172" s="261"/>
      <c r="AJ172" s="261"/>
      <c r="AK172" s="261"/>
      <c r="AL172" s="261"/>
      <c r="AM172" s="261"/>
      <c r="AN172" s="261"/>
      <c r="AO172" s="261"/>
    </row>
    <row r="173" spans="10:41" s="110" customFormat="1">
      <c r="J173" s="290"/>
      <c r="K173" s="290"/>
      <c r="L173" s="290"/>
      <c r="M173" s="290"/>
      <c r="N173" s="290"/>
      <c r="O173" s="290"/>
      <c r="P173" s="290"/>
      <c r="Q173" s="290"/>
      <c r="R173" s="290"/>
      <c r="S173" s="290"/>
      <c r="T173" s="290"/>
      <c r="U173" s="290"/>
      <c r="V173" s="290"/>
      <c r="W173" s="290"/>
      <c r="X173" s="290"/>
      <c r="Y173" s="290"/>
      <c r="Z173" s="290"/>
      <c r="AA173" s="290"/>
      <c r="AB173" s="261"/>
      <c r="AC173" s="261"/>
      <c r="AD173" s="261"/>
      <c r="AE173" s="261"/>
      <c r="AF173" s="261"/>
      <c r="AG173" s="261"/>
      <c r="AH173" s="261"/>
      <c r="AI173" s="261"/>
      <c r="AJ173" s="261"/>
      <c r="AK173" s="261"/>
      <c r="AL173" s="261"/>
      <c r="AM173" s="261"/>
      <c r="AN173" s="261"/>
      <c r="AO173" s="261"/>
    </row>
    <row r="174" spans="10:41" s="110" customFormat="1">
      <c r="J174" s="290"/>
      <c r="K174" s="290"/>
      <c r="L174" s="290"/>
      <c r="M174" s="290"/>
      <c r="N174" s="290"/>
      <c r="O174" s="290"/>
      <c r="P174" s="290"/>
      <c r="Q174" s="290"/>
      <c r="R174" s="290"/>
      <c r="S174" s="290"/>
      <c r="T174" s="290"/>
      <c r="U174" s="290"/>
      <c r="V174" s="290"/>
      <c r="W174" s="290"/>
      <c r="X174" s="290"/>
      <c r="Y174" s="290"/>
      <c r="Z174" s="290"/>
      <c r="AA174" s="290"/>
      <c r="AB174" s="261"/>
      <c r="AC174" s="261"/>
      <c r="AD174" s="261"/>
      <c r="AE174" s="261"/>
      <c r="AF174" s="261"/>
      <c r="AG174" s="261"/>
      <c r="AH174" s="261"/>
      <c r="AI174" s="261"/>
      <c r="AJ174" s="261"/>
      <c r="AK174" s="261"/>
      <c r="AL174" s="261"/>
      <c r="AM174" s="261"/>
      <c r="AN174" s="261"/>
      <c r="AO174" s="261"/>
    </row>
    <row r="175" spans="10:41" s="110" customFormat="1">
      <c r="J175" s="290"/>
      <c r="K175" s="290"/>
      <c r="L175" s="290"/>
      <c r="M175" s="290"/>
      <c r="N175" s="290"/>
      <c r="O175" s="290"/>
      <c r="P175" s="290"/>
      <c r="Q175" s="290"/>
      <c r="R175" s="290"/>
      <c r="S175" s="290"/>
      <c r="T175" s="290"/>
      <c r="U175" s="290"/>
      <c r="V175" s="290"/>
      <c r="W175" s="290"/>
      <c r="X175" s="290"/>
      <c r="Y175" s="290"/>
      <c r="Z175" s="290"/>
      <c r="AA175" s="290"/>
      <c r="AB175" s="261"/>
      <c r="AC175" s="261"/>
      <c r="AD175" s="261"/>
      <c r="AE175" s="261"/>
      <c r="AF175" s="261"/>
      <c r="AG175" s="261"/>
      <c r="AH175" s="261"/>
      <c r="AI175" s="261"/>
      <c r="AJ175" s="261"/>
      <c r="AK175" s="261"/>
      <c r="AL175" s="261"/>
      <c r="AM175" s="261"/>
      <c r="AN175" s="261"/>
      <c r="AO175" s="261"/>
    </row>
    <row r="176" spans="10:41" s="110" customFormat="1">
      <c r="J176" s="290"/>
      <c r="K176" s="290"/>
      <c r="L176" s="290"/>
      <c r="M176" s="290"/>
      <c r="N176" s="290"/>
      <c r="O176" s="290"/>
      <c r="P176" s="290"/>
      <c r="Q176" s="290"/>
      <c r="R176" s="290"/>
      <c r="S176" s="290"/>
      <c r="T176" s="290"/>
      <c r="U176" s="290"/>
      <c r="V176" s="290"/>
      <c r="W176" s="290"/>
      <c r="X176" s="290"/>
      <c r="Y176" s="290"/>
      <c r="Z176" s="290"/>
      <c r="AA176" s="290"/>
      <c r="AB176" s="261"/>
      <c r="AC176" s="261"/>
      <c r="AD176" s="261"/>
      <c r="AE176" s="261"/>
      <c r="AF176" s="261"/>
      <c r="AG176" s="261"/>
      <c r="AH176" s="261"/>
      <c r="AI176" s="261"/>
      <c r="AJ176" s="261"/>
      <c r="AK176" s="261"/>
      <c r="AL176" s="261"/>
      <c r="AM176" s="261"/>
      <c r="AN176" s="261"/>
      <c r="AO176" s="261"/>
    </row>
    <row r="177" spans="10:41" s="110" customFormat="1">
      <c r="J177" s="290"/>
      <c r="K177" s="290"/>
      <c r="L177" s="290"/>
      <c r="M177" s="290"/>
      <c r="N177" s="290"/>
      <c r="O177" s="290"/>
      <c r="P177" s="290"/>
      <c r="Q177" s="290"/>
      <c r="R177" s="290"/>
      <c r="S177" s="290"/>
      <c r="T177" s="290"/>
      <c r="U177" s="290"/>
      <c r="V177" s="290"/>
      <c r="W177" s="290"/>
      <c r="X177" s="290"/>
      <c r="Y177" s="290"/>
      <c r="Z177" s="290"/>
      <c r="AA177" s="290"/>
      <c r="AB177" s="261"/>
      <c r="AC177" s="261"/>
      <c r="AD177" s="261"/>
      <c r="AE177" s="261"/>
      <c r="AF177" s="261"/>
      <c r="AG177" s="261"/>
      <c r="AH177" s="261"/>
      <c r="AI177" s="261"/>
      <c r="AJ177" s="261"/>
      <c r="AK177" s="261"/>
      <c r="AL177" s="261"/>
      <c r="AM177" s="261"/>
      <c r="AN177" s="261"/>
      <c r="AO177" s="261"/>
    </row>
    <row r="178" spans="10:41" s="110" customFormat="1">
      <c r="J178" s="290"/>
      <c r="K178" s="290"/>
      <c r="L178" s="290"/>
      <c r="M178" s="290"/>
      <c r="N178" s="290"/>
      <c r="O178" s="290"/>
      <c r="P178" s="290"/>
      <c r="Q178" s="290"/>
      <c r="R178" s="290"/>
      <c r="S178" s="290"/>
      <c r="T178" s="290"/>
      <c r="U178" s="290"/>
      <c r="V178" s="290"/>
      <c r="W178" s="290"/>
      <c r="X178" s="290"/>
      <c r="Y178" s="290"/>
      <c r="Z178" s="290"/>
      <c r="AA178" s="290"/>
      <c r="AB178" s="261"/>
      <c r="AC178" s="261"/>
      <c r="AD178" s="261"/>
      <c r="AE178" s="261"/>
      <c r="AF178" s="261"/>
      <c r="AG178" s="261"/>
      <c r="AH178" s="261"/>
      <c r="AI178" s="261"/>
      <c r="AJ178" s="261"/>
      <c r="AK178" s="261"/>
      <c r="AL178" s="261"/>
      <c r="AM178" s="261"/>
      <c r="AN178" s="261"/>
      <c r="AO178" s="261"/>
    </row>
    <row r="179" spans="10:41" s="110" customFormat="1">
      <c r="J179" s="290"/>
      <c r="K179" s="290"/>
      <c r="L179" s="290"/>
      <c r="M179" s="290"/>
      <c r="N179" s="290"/>
      <c r="O179" s="290"/>
      <c r="P179" s="290"/>
      <c r="Q179" s="290"/>
      <c r="R179" s="290"/>
      <c r="S179" s="290"/>
      <c r="T179" s="290"/>
      <c r="U179" s="290"/>
      <c r="V179" s="290"/>
      <c r="W179" s="290"/>
      <c r="X179" s="290"/>
      <c r="Y179" s="290"/>
      <c r="Z179" s="290"/>
      <c r="AA179" s="290"/>
      <c r="AB179" s="261"/>
      <c r="AC179" s="261"/>
      <c r="AD179" s="261"/>
      <c r="AE179" s="261"/>
      <c r="AF179" s="261"/>
      <c r="AG179" s="261"/>
      <c r="AH179" s="261"/>
      <c r="AI179" s="261"/>
      <c r="AJ179" s="261"/>
      <c r="AK179" s="261"/>
      <c r="AL179" s="261"/>
      <c r="AM179" s="261"/>
      <c r="AN179" s="261"/>
      <c r="AO179" s="261"/>
    </row>
    <row r="180" spans="10:41" s="110" customFormat="1">
      <c r="J180" s="290"/>
      <c r="K180" s="290"/>
      <c r="L180" s="290"/>
      <c r="M180" s="290"/>
      <c r="N180" s="290"/>
      <c r="O180" s="290"/>
      <c r="P180" s="290"/>
      <c r="Q180" s="290"/>
      <c r="R180" s="290"/>
      <c r="S180" s="290"/>
      <c r="T180" s="290"/>
      <c r="U180" s="290"/>
      <c r="V180" s="290"/>
      <c r="W180" s="290"/>
      <c r="X180" s="290"/>
      <c r="Y180" s="290"/>
      <c r="Z180" s="290"/>
      <c r="AA180" s="290"/>
      <c r="AB180" s="261"/>
      <c r="AC180" s="261"/>
      <c r="AD180" s="261"/>
      <c r="AE180" s="261"/>
      <c r="AF180" s="261"/>
      <c r="AG180" s="261"/>
      <c r="AH180" s="261"/>
      <c r="AI180" s="261"/>
      <c r="AJ180" s="261"/>
      <c r="AK180" s="261"/>
      <c r="AL180" s="261"/>
      <c r="AM180" s="261"/>
      <c r="AN180" s="261"/>
      <c r="AO180" s="261"/>
    </row>
    <row r="181" spans="10:41" s="110" customFormat="1">
      <c r="J181" s="290"/>
      <c r="K181" s="290"/>
      <c r="L181" s="290"/>
      <c r="M181" s="290"/>
      <c r="N181" s="290"/>
      <c r="O181" s="290"/>
      <c r="P181" s="290"/>
      <c r="Q181" s="290"/>
      <c r="R181" s="290"/>
      <c r="S181" s="290"/>
      <c r="T181" s="290"/>
      <c r="U181" s="290"/>
      <c r="V181" s="290"/>
      <c r="W181" s="290"/>
      <c r="X181" s="290"/>
      <c r="Y181" s="290"/>
      <c r="Z181" s="290"/>
      <c r="AA181" s="290"/>
      <c r="AB181" s="261"/>
      <c r="AC181" s="261"/>
      <c r="AD181" s="261"/>
      <c r="AE181" s="261"/>
      <c r="AF181" s="261"/>
      <c r="AG181" s="261"/>
      <c r="AH181" s="261"/>
      <c r="AI181" s="261"/>
      <c r="AJ181" s="261"/>
      <c r="AK181" s="261"/>
      <c r="AL181" s="261"/>
      <c r="AM181" s="261"/>
      <c r="AN181" s="261"/>
      <c r="AO181" s="261"/>
    </row>
    <row r="182" spans="10:41" s="110" customFormat="1">
      <c r="J182" s="290"/>
      <c r="K182" s="290"/>
      <c r="L182" s="290"/>
      <c r="M182" s="290"/>
      <c r="N182" s="290"/>
      <c r="O182" s="290"/>
      <c r="P182" s="290"/>
      <c r="Q182" s="290"/>
      <c r="R182" s="290"/>
      <c r="S182" s="290"/>
      <c r="T182" s="290"/>
      <c r="U182" s="290"/>
      <c r="V182" s="290"/>
      <c r="W182" s="290"/>
      <c r="X182" s="290"/>
      <c r="Y182" s="290"/>
      <c r="Z182" s="290"/>
      <c r="AA182" s="290"/>
      <c r="AB182" s="261"/>
      <c r="AC182" s="261"/>
      <c r="AD182" s="261"/>
      <c r="AE182" s="261"/>
      <c r="AF182" s="261"/>
      <c r="AG182" s="261"/>
      <c r="AH182" s="261"/>
      <c r="AI182" s="261"/>
      <c r="AJ182" s="261"/>
      <c r="AK182" s="261"/>
      <c r="AL182" s="261"/>
      <c r="AM182" s="261"/>
      <c r="AN182" s="261"/>
      <c r="AO182" s="261"/>
    </row>
    <row r="183" spans="10:41" s="110" customFormat="1">
      <c r="J183" s="290"/>
      <c r="K183" s="290"/>
      <c r="L183" s="290"/>
      <c r="M183" s="290"/>
      <c r="N183" s="290"/>
      <c r="O183" s="290"/>
      <c r="P183" s="290"/>
      <c r="Q183" s="290"/>
      <c r="R183" s="290"/>
      <c r="S183" s="290"/>
      <c r="T183" s="290"/>
      <c r="U183" s="290"/>
      <c r="V183" s="290"/>
      <c r="W183" s="290"/>
      <c r="X183" s="290"/>
      <c r="Y183" s="290"/>
      <c r="Z183" s="290"/>
      <c r="AA183" s="290"/>
      <c r="AB183" s="261"/>
      <c r="AC183" s="261"/>
      <c r="AD183" s="261"/>
      <c r="AE183" s="261"/>
      <c r="AF183" s="261"/>
      <c r="AG183" s="261"/>
      <c r="AH183" s="261"/>
      <c r="AI183" s="261"/>
      <c r="AJ183" s="261"/>
      <c r="AK183" s="261"/>
      <c r="AL183" s="261"/>
      <c r="AM183" s="261"/>
      <c r="AN183" s="261"/>
      <c r="AO183" s="261"/>
    </row>
    <row r="184" spans="10:41" s="110" customFormat="1">
      <c r="J184" s="290"/>
      <c r="K184" s="290"/>
      <c r="L184" s="290"/>
      <c r="M184" s="290"/>
      <c r="N184" s="290"/>
      <c r="O184" s="290"/>
      <c r="P184" s="290"/>
      <c r="Q184" s="290"/>
      <c r="R184" s="290"/>
      <c r="S184" s="290"/>
      <c r="T184" s="290"/>
      <c r="U184" s="290"/>
      <c r="V184" s="290"/>
      <c r="W184" s="290"/>
      <c r="X184" s="290"/>
      <c r="Y184" s="290"/>
      <c r="Z184" s="290"/>
      <c r="AA184" s="290"/>
      <c r="AB184" s="261"/>
      <c r="AC184" s="261"/>
      <c r="AD184" s="261"/>
      <c r="AE184" s="261"/>
      <c r="AF184" s="261"/>
      <c r="AG184" s="261"/>
      <c r="AH184" s="261"/>
      <c r="AI184" s="261"/>
      <c r="AJ184" s="261"/>
      <c r="AK184" s="261"/>
      <c r="AL184" s="261"/>
      <c r="AM184" s="261"/>
      <c r="AN184" s="261"/>
      <c r="AO184" s="261"/>
    </row>
    <row r="185" spans="10:41" s="110" customFormat="1">
      <c r="J185" s="290"/>
      <c r="K185" s="290"/>
      <c r="L185" s="290"/>
      <c r="M185" s="290"/>
      <c r="N185" s="290"/>
      <c r="O185" s="290"/>
      <c r="P185" s="290"/>
      <c r="Q185" s="290"/>
      <c r="R185" s="290"/>
      <c r="S185" s="290"/>
      <c r="T185" s="290"/>
      <c r="U185" s="290"/>
      <c r="V185" s="290"/>
      <c r="W185" s="290"/>
      <c r="X185" s="290"/>
      <c r="Y185" s="290"/>
      <c r="Z185" s="290"/>
      <c r="AA185" s="290"/>
      <c r="AB185" s="261"/>
      <c r="AC185" s="261"/>
      <c r="AD185" s="261"/>
      <c r="AE185" s="261"/>
      <c r="AF185" s="261"/>
      <c r="AG185" s="261"/>
      <c r="AH185" s="261"/>
      <c r="AI185" s="261"/>
      <c r="AJ185" s="261"/>
      <c r="AK185" s="261"/>
      <c r="AL185" s="261"/>
      <c r="AM185" s="261"/>
      <c r="AN185" s="261"/>
      <c r="AO185" s="261"/>
    </row>
    <row r="186" spans="10:41" s="110" customFormat="1">
      <c r="J186" s="290"/>
      <c r="K186" s="290"/>
      <c r="L186" s="290"/>
      <c r="M186" s="290"/>
      <c r="N186" s="290"/>
      <c r="O186" s="290"/>
      <c r="P186" s="290"/>
      <c r="Q186" s="290"/>
      <c r="R186" s="290"/>
      <c r="S186" s="290"/>
      <c r="T186" s="290"/>
      <c r="U186" s="290"/>
      <c r="V186" s="290"/>
      <c r="W186" s="290"/>
      <c r="X186" s="290"/>
      <c r="Y186" s="290"/>
      <c r="Z186" s="290"/>
      <c r="AA186" s="290"/>
      <c r="AB186" s="261"/>
      <c r="AC186" s="261"/>
      <c r="AD186" s="261"/>
      <c r="AE186" s="261"/>
      <c r="AF186" s="261"/>
      <c r="AG186" s="261"/>
      <c r="AH186" s="261"/>
      <c r="AI186" s="261"/>
      <c r="AJ186" s="261"/>
      <c r="AK186" s="261"/>
      <c r="AL186" s="261"/>
      <c r="AM186" s="261"/>
      <c r="AN186" s="261"/>
      <c r="AO186" s="261"/>
    </row>
    <row r="187" spans="10:41" s="110" customFormat="1">
      <c r="J187" s="290"/>
      <c r="K187" s="290"/>
      <c r="L187" s="290"/>
      <c r="M187" s="290"/>
      <c r="N187" s="290"/>
      <c r="O187" s="290"/>
      <c r="P187" s="290"/>
      <c r="Q187" s="290"/>
      <c r="R187" s="290"/>
      <c r="S187" s="290"/>
      <c r="T187" s="290"/>
      <c r="U187" s="290"/>
      <c r="V187" s="290"/>
      <c r="W187" s="290"/>
      <c r="X187" s="290"/>
      <c r="Y187" s="290"/>
      <c r="Z187" s="290"/>
      <c r="AA187" s="290"/>
      <c r="AB187" s="261"/>
      <c r="AC187" s="261"/>
      <c r="AD187" s="261"/>
      <c r="AE187" s="261"/>
      <c r="AF187" s="261"/>
      <c r="AG187" s="261"/>
      <c r="AH187" s="261"/>
      <c r="AI187" s="261"/>
      <c r="AJ187" s="261"/>
      <c r="AK187" s="261"/>
      <c r="AL187" s="261"/>
      <c r="AM187" s="261"/>
      <c r="AN187" s="261"/>
      <c r="AO187" s="261"/>
    </row>
    <row r="188" spans="10:41" s="110" customFormat="1">
      <c r="J188" s="290"/>
      <c r="K188" s="290"/>
      <c r="L188" s="290"/>
      <c r="M188" s="290"/>
      <c r="N188" s="290"/>
      <c r="O188" s="290"/>
      <c r="P188" s="290"/>
      <c r="Q188" s="290"/>
      <c r="R188" s="290"/>
      <c r="S188" s="290"/>
      <c r="T188" s="290"/>
      <c r="U188" s="290"/>
      <c r="V188" s="290"/>
      <c r="W188" s="290"/>
      <c r="X188" s="290"/>
      <c r="Y188" s="290"/>
      <c r="Z188" s="290"/>
      <c r="AA188" s="290"/>
      <c r="AB188" s="261"/>
      <c r="AC188" s="261"/>
      <c r="AD188" s="261"/>
      <c r="AE188" s="261"/>
      <c r="AF188" s="261"/>
      <c r="AG188" s="261"/>
      <c r="AH188" s="261"/>
      <c r="AI188" s="261"/>
      <c r="AJ188" s="261"/>
      <c r="AK188" s="261"/>
      <c r="AL188" s="261"/>
      <c r="AM188" s="261"/>
      <c r="AN188" s="261"/>
      <c r="AO188" s="261"/>
    </row>
    <row r="189" spans="10:41" s="110" customFormat="1">
      <c r="J189" s="290"/>
      <c r="K189" s="290"/>
      <c r="L189" s="290"/>
      <c r="M189" s="290"/>
      <c r="N189" s="290"/>
      <c r="O189" s="290"/>
      <c r="P189" s="290"/>
      <c r="Q189" s="290"/>
      <c r="R189" s="290"/>
      <c r="S189" s="290"/>
      <c r="T189" s="290"/>
      <c r="U189" s="290"/>
      <c r="V189" s="290"/>
      <c r="W189" s="290"/>
      <c r="X189" s="290"/>
      <c r="Y189" s="290"/>
      <c r="Z189" s="290"/>
      <c r="AA189" s="290"/>
      <c r="AB189" s="261"/>
      <c r="AC189" s="261"/>
      <c r="AD189" s="261"/>
      <c r="AE189" s="261"/>
      <c r="AF189" s="261"/>
      <c r="AG189" s="261"/>
      <c r="AH189" s="261"/>
      <c r="AI189" s="261"/>
      <c r="AJ189" s="261"/>
      <c r="AK189" s="261"/>
      <c r="AL189" s="261"/>
      <c r="AM189" s="261"/>
      <c r="AN189" s="261"/>
      <c r="AO189" s="261"/>
    </row>
    <row r="190" spans="10:41" s="110" customFormat="1">
      <c r="J190" s="290"/>
      <c r="K190" s="290"/>
      <c r="L190" s="290"/>
      <c r="M190" s="290"/>
      <c r="N190" s="290"/>
      <c r="O190" s="290"/>
      <c r="P190" s="290"/>
      <c r="Q190" s="290"/>
      <c r="R190" s="290"/>
      <c r="S190" s="290"/>
      <c r="T190" s="290"/>
      <c r="U190" s="290"/>
      <c r="V190" s="290"/>
      <c r="W190" s="290"/>
      <c r="X190" s="290"/>
      <c r="Y190" s="290"/>
      <c r="Z190" s="290"/>
      <c r="AA190" s="290"/>
      <c r="AB190" s="261"/>
      <c r="AC190" s="261"/>
      <c r="AD190" s="261"/>
      <c r="AE190" s="261"/>
      <c r="AF190" s="261"/>
      <c r="AG190" s="261"/>
      <c r="AH190" s="261"/>
      <c r="AI190" s="261"/>
      <c r="AJ190" s="261"/>
      <c r="AK190" s="261"/>
      <c r="AL190" s="261"/>
      <c r="AM190" s="261"/>
      <c r="AN190" s="261"/>
      <c r="AO190" s="261"/>
    </row>
    <row r="191" spans="10:41" s="110" customFormat="1">
      <c r="J191" s="290"/>
      <c r="K191" s="290"/>
      <c r="L191" s="290"/>
      <c r="M191" s="290"/>
      <c r="N191" s="290"/>
      <c r="O191" s="290"/>
      <c r="P191" s="290"/>
      <c r="Q191" s="290"/>
      <c r="R191" s="290"/>
      <c r="S191" s="290"/>
      <c r="T191" s="290"/>
      <c r="U191" s="290"/>
      <c r="V191" s="290"/>
      <c r="W191" s="290"/>
      <c r="X191" s="290"/>
      <c r="Y191" s="290"/>
      <c r="Z191" s="290"/>
      <c r="AA191" s="290"/>
      <c r="AB191" s="261"/>
      <c r="AC191" s="261"/>
      <c r="AD191" s="261"/>
      <c r="AE191" s="261"/>
      <c r="AF191" s="261"/>
      <c r="AG191" s="261"/>
      <c r="AH191" s="261"/>
      <c r="AI191" s="261"/>
      <c r="AJ191" s="261"/>
      <c r="AK191" s="261"/>
      <c r="AL191" s="261"/>
      <c r="AM191" s="261"/>
      <c r="AN191" s="261"/>
      <c r="AO191" s="261"/>
    </row>
    <row r="192" spans="10:41" s="110" customFormat="1">
      <c r="J192" s="290"/>
      <c r="K192" s="290"/>
      <c r="L192" s="290"/>
      <c r="M192" s="290"/>
      <c r="N192" s="290"/>
      <c r="O192" s="290"/>
      <c r="P192" s="290"/>
      <c r="Q192" s="290"/>
      <c r="R192" s="290"/>
      <c r="S192" s="290"/>
      <c r="T192" s="290"/>
      <c r="U192" s="290"/>
      <c r="V192" s="290"/>
      <c r="W192" s="290"/>
      <c r="X192" s="290"/>
      <c r="Y192" s="290"/>
      <c r="Z192" s="290"/>
      <c r="AA192" s="290"/>
      <c r="AB192" s="261"/>
      <c r="AC192" s="261"/>
      <c r="AD192" s="261"/>
      <c r="AE192" s="261"/>
      <c r="AF192" s="261"/>
      <c r="AG192" s="261"/>
      <c r="AH192" s="261"/>
      <c r="AI192" s="261"/>
      <c r="AJ192" s="261"/>
      <c r="AK192" s="261"/>
      <c r="AL192" s="261"/>
      <c r="AM192" s="261"/>
      <c r="AN192" s="261"/>
      <c r="AO192" s="261"/>
    </row>
    <row r="193" spans="10:41" s="110" customFormat="1">
      <c r="J193" s="290"/>
      <c r="K193" s="290"/>
      <c r="L193" s="290"/>
      <c r="M193" s="290"/>
      <c r="N193" s="290"/>
      <c r="O193" s="290"/>
      <c r="P193" s="290"/>
      <c r="Q193" s="290"/>
      <c r="R193" s="290"/>
      <c r="S193" s="290"/>
      <c r="T193" s="290"/>
      <c r="U193" s="290"/>
      <c r="V193" s="290"/>
      <c r="W193" s="290"/>
      <c r="X193" s="290"/>
      <c r="Y193" s="290"/>
      <c r="Z193" s="290"/>
      <c r="AA193" s="290"/>
      <c r="AB193" s="261"/>
      <c r="AC193" s="261"/>
      <c r="AD193" s="261"/>
      <c r="AE193" s="261"/>
      <c r="AF193" s="261"/>
      <c r="AG193" s="261"/>
      <c r="AH193" s="261"/>
      <c r="AI193" s="261"/>
      <c r="AJ193" s="261"/>
      <c r="AK193" s="261"/>
      <c r="AL193" s="261"/>
      <c r="AM193" s="261"/>
      <c r="AN193" s="261"/>
      <c r="AO193" s="261"/>
    </row>
    <row r="194" spans="10:41" s="110" customFormat="1">
      <c r="J194" s="290"/>
      <c r="K194" s="290"/>
      <c r="L194" s="290"/>
      <c r="M194" s="290"/>
      <c r="N194" s="290"/>
      <c r="O194" s="290"/>
      <c r="P194" s="290"/>
      <c r="Q194" s="290"/>
      <c r="R194" s="290"/>
      <c r="S194" s="290"/>
      <c r="T194" s="290"/>
      <c r="U194" s="290"/>
      <c r="V194" s="290"/>
      <c r="W194" s="290"/>
      <c r="X194" s="290"/>
      <c r="Y194" s="290"/>
      <c r="Z194" s="290"/>
      <c r="AA194" s="290"/>
      <c r="AB194" s="261"/>
      <c r="AC194" s="261"/>
      <c r="AD194" s="261"/>
      <c r="AE194" s="261"/>
      <c r="AF194" s="261"/>
      <c r="AG194" s="261"/>
      <c r="AH194" s="261"/>
      <c r="AI194" s="261"/>
      <c r="AJ194" s="261"/>
      <c r="AK194" s="261"/>
      <c r="AL194" s="261"/>
      <c r="AM194" s="261"/>
      <c r="AN194" s="261"/>
      <c r="AO194" s="261"/>
    </row>
    <row r="195" spans="10:41" s="110" customFormat="1">
      <c r="J195" s="290"/>
      <c r="K195" s="290"/>
      <c r="L195" s="290"/>
      <c r="M195" s="290"/>
      <c r="N195" s="290"/>
      <c r="O195" s="290"/>
      <c r="P195" s="290"/>
      <c r="Q195" s="290"/>
      <c r="R195" s="290"/>
      <c r="S195" s="290"/>
      <c r="T195" s="290"/>
      <c r="U195" s="290"/>
      <c r="V195" s="290"/>
      <c r="W195" s="290"/>
      <c r="X195" s="290"/>
      <c r="Y195" s="290"/>
      <c r="Z195" s="290"/>
      <c r="AA195" s="290"/>
      <c r="AB195" s="261"/>
      <c r="AC195" s="261"/>
      <c r="AD195" s="261"/>
      <c r="AE195" s="261"/>
      <c r="AF195" s="261"/>
      <c r="AG195" s="261"/>
      <c r="AH195" s="261"/>
      <c r="AI195" s="261"/>
      <c r="AJ195" s="261"/>
      <c r="AK195" s="261"/>
      <c r="AL195" s="261"/>
      <c r="AM195" s="261"/>
      <c r="AN195" s="261"/>
      <c r="AO195" s="261"/>
    </row>
    <row r="196" spans="10:41" s="110" customFormat="1">
      <c r="J196" s="290"/>
      <c r="K196" s="290"/>
      <c r="L196" s="290"/>
      <c r="M196" s="290"/>
      <c r="N196" s="290"/>
      <c r="O196" s="290"/>
      <c r="P196" s="290"/>
      <c r="Q196" s="290"/>
      <c r="R196" s="290"/>
      <c r="S196" s="290"/>
      <c r="T196" s="290"/>
      <c r="U196" s="290"/>
      <c r="V196" s="290"/>
      <c r="W196" s="290"/>
      <c r="X196" s="290"/>
      <c r="Y196" s="290"/>
      <c r="Z196" s="290"/>
      <c r="AA196" s="290"/>
      <c r="AB196" s="261"/>
      <c r="AC196" s="261"/>
      <c r="AD196" s="261"/>
      <c r="AE196" s="261"/>
      <c r="AF196" s="261"/>
      <c r="AG196" s="261"/>
      <c r="AH196" s="261"/>
      <c r="AI196" s="261"/>
      <c r="AJ196" s="261"/>
      <c r="AK196" s="261"/>
      <c r="AL196" s="261"/>
      <c r="AM196" s="261"/>
      <c r="AN196" s="261"/>
      <c r="AO196" s="261"/>
    </row>
    <row r="197" spans="10:41" s="110" customFormat="1">
      <c r="J197" s="290"/>
      <c r="K197" s="290"/>
      <c r="L197" s="290"/>
      <c r="M197" s="290"/>
      <c r="N197" s="290"/>
      <c r="O197" s="290"/>
      <c r="P197" s="290"/>
      <c r="Q197" s="290"/>
      <c r="R197" s="290"/>
      <c r="S197" s="290"/>
      <c r="T197" s="290"/>
      <c r="U197" s="290"/>
      <c r="V197" s="290"/>
      <c r="W197" s="290"/>
      <c r="X197" s="290"/>
      <c r="Y197" s="290"/>
      <c r="Z197" s="290"/>
      <c r="AA197" s="290"/>
      <c r="AB197" s="261"/>
      <c r="AC197" s="261"/>
      <c r="AD197" s="261"/>
      <c r="AE197" s="261"/>
      <c r="AF197" s="261"/>
      <c r="AG197" s="261"/>
      <c r="AH197" s="261"/>
      <c r="AI197" s="261"/>
      <c r="AJ197" s="261"/>
      <c r="AK197" s="261"/>
      <c r="AL197" s="261"/>
      <c r="AM197" s="261"/>
      <c r="AN197" s="261"/>
      <c r="AO197" s="261"/>
    </row>
    <row r="198" spans="10:41" s="110" customFormat="1">
      <c r="J198" s="290"/>
      <c r="K198" s="290"/>
      <c r="L198" s="290"/>
      <c r="M198" s="290"/>
      <c r="N198" s="290"/>
      <c r="O198" s="290"/>
      <c r="P198" s="290"/>
      <c r="Q198" s="290"/>
      <c r="R198" s="290"/>
      <c r="S198" s="290"/>
      <c r="T198" s="290"/>
      <c r="U198" s="290"/>
      <c r="V198" s="290"/>
      <c r="W198" s="290"/>
      <c r="X198" s="290"/>
      <c r="Y198" s="290"/>
      <c r="Z198" s="290"/>
      <c r="AA198" s="290"/>
      <c r="AB198" s="261"/>
      <c r="AC198" s="261"/>
      <c r="AD198" s="261"/>
      <c r="AE198" s="261"/>
      <c r="AF198" s="261"/>
      <c r="AG198" s="261"/>
      <c r="AH198" s="261"/>
      <c r="AI198" s="261"/>
      <c r="AJ198" s="261"/>
      <c r="AK198" s="261"/>
      <c r="AL198" s="261"/>
      <c r="AM198" s="261"/>
      <c r="AN198" s="261"/>
      <c r="AO198" s="261"/>
    </row>
    <row r="199" spans="10:41" s="110" customFormat="1">
      <c r="J199" s="290"/>
      <c r="K199" s="290"/>
      <c r="L199" s="290"/>
      <c r="M199" s="290"/>
      <c r="N199" s="290"/>
      <c r="O199" s="290"/>
      <c r="P199" s="290"/>
      <c r="Q199" s="290"/>
      <c r="R199" s="290"/>
      <c r="S199" s="290"/>
      <c r="T199" s="290"/>
      <c r="U199" s="290"/>
      <c r="V199" s="290"/>
      <c r="W199" s="290"/>
      <c r="X199" s="290"/>
      <c r="Y199" s="290"/>
      <c r="Z199" s="290"/>
      <c r="AA199" s="290"/>
      <c r="AB199" s="261"/>
      <c r="AC199" s="261"/>
      <c r="AD199" s="261"/>
      <c r="AE199" s="261"/>
      <c r="AF199" s="261"/>
      <c r="AG199" s="261"/>
      <c r="AH199" s="261"/>
      <c r="AI199" s="261"/>
      <c r="AJ199" s="261"/>
      <c r="AK199" s="261"/>
      <c r="AL199" s="261"/>
      <c r="AM199" s="261"/>
      <c r="AN199" s="261"/>
      <c r="AO199" s="261"/>
    </row>
    <row r="200" spans="10:41" s="110" customFormat="1">
      <c r="J200" s="290"/>
      <c r="K200" s="290"/>
      <c r="L200" s="290"/>
      <c r="M200" s="290"/>
      <c r="N200" s="290"/>
      <c r="O200" s="290"/>
      <c r="P200" s="290"/>
      <c r="Q200" s="290"/>
      <c r="R200" s="290"/>
      <c r="S200" s="290"/>
      <c r="T200" s="290"/>
      <c r="U200" s="290"/>
      <c r="V200" s="290"/>
      <c r="W200" s="290"/>
      <c r="X200" s="290"/>
      <c r="Y200" s="290"/>
      <c r="Z200" s="290"/>
      <c r="AA200" s="290"/>
      <c r="AB200" s="261"/>
      <c r="AC200" s="261"/>
      <c r="AD200" s="261"/>
      <c r="AE200" s="261"/>
      <c r="AF200" s="261"/>
      <c r="AG200" s="261"/>
      <c r="AH200" s="261"/>
      <c r="AI200" s="261"/>
      <c r="AJ200" s="261"/>
      <c r="AK200" s="261"/>
      <c r="AL200" s="261"/>
      <c r="AM200" s="261"/>
      <c r="AN200" s="261"/>
      <c r="AO200" s="261"/>
    </row>
    <row r="201" spans="10:41" s="110" customFormat="1">
      <c r="J201" s="290"/>
      <c r="K201" s="290"/>
      <c r="L201" s="290"/>
      <c r="M201" s="290"/>
      <c r="N201" s="290"/>
      <c r="O201" s="290"/>
      <c r="P201" s="290"/>
      <c r="Q201" s="290"/>
      <c r="R201" s="290"/>
      <c r="S201" s="290"/>
      <c r="T201" s="290"/>
      <c r="U201" s="290"/>
      <c r="V201" s="290"/>
      <c r="W201" s="290"/>
      <c r="X201" s="290"/>
      <c r="Y201" s="290"/>
      <c r="Z201" s="290"/>
      <c r="AA201" s="290"/>
      <c r="AB201" s="261"/>
      <c r="AC201" s="261"/>
      <c r="AD201" s="261"/>
      <c r="AE201" s="261"/>
      <c r="AF201" s="261"/>
      <c r="AG201" s="261"/>
      <c r="AH201" s="261"/>
      <c r="AI201" s="261"/>
      <c r="AJ201" s="261"/>
      <c r="AK201" s="261"/>
      <c r="AL201" s="261"/>
      <c r="AM201" s="261"/>
      <c r="AN201" s="261"/>
      <c r="AO201" s="261"/>
    </row>
    <row r="202" spans="10:41" s="110" customFormat="1">
      <c r="J202" s="290"/>
      <c r="K202" s="290"/>
      <c r="L202" s="290"/>
      <c r="M202" s="290"/>
      <c r="N202" s="290"/>
      <c r="O202" s="290"/>
      <c r="P202" s="290"/>
      <c r="Q202" s="290"/>
      <c r="R202" s="290"/>
      <c r="S202" s="290"/>
      <c r="T202" s="290"/>
      <c r="U202" s="290"/>
      <c r="V202" s="290"/>
      <c r="W202" s="290"/>
      <c r="X202" s="290"/>
      <c r="Y202" s="290"/>
      <c r="Z202" s="290"/>
      <c r="AA202" s="290"/>
      <c r="AB202" s="261"/>
      <c r="AC202" s="261"/>
      <c r="AD202" s="261"/>
      <c r="AE202" s="261"/>
      <c r="AF202" s="261"/>
      <c r="AG202" s="261"/>
      <c r="AH202" s="261"/>
      <c r="AI202" s="261"/>
      <c r="AJ202" s="261"/>
      <c r="AK202" s="261"/>
      <c r="AL202" s="261"/>
      <c r="AM202" s="261"/>
      <c r="AN202" s="261"/>
      <c r="AO202" s="261"/>
    </row>
    <row r="203" spans="10:41" s="110" customFormat="1">
      <c r="J203" s="290"/>
      <c r="K203" s="290"/>
      <c r="L203" s="290"/>
      <c r="M203" s="290"/>
      <c r="N203" s="290"/>
      <c r="O203" s="290"/>
      <c r="P203" s="290"/>
      <c r="Q203" s="290"/>
      <c r="R203" s="290"/>
      <c r="S203" s="290"/>
      <c r="T203" s="290"/>
      <c r="U203" s="290"/>
      <c r="V203" s="290"/>
      <c r="W203" s="290"/>
      <c r="X203" s="290"/>
      <c r="Y203" s="290"/>
      <c r="Z203" s="290"/>
      <c r="AA203" s="290"/>
      <c r="AB203" s="261"/>
      <c r="AC203" s="261"/>
      <c r="AD203" s="261"/>
      <c r="AE203" s="261"/>
      <c r="AF203" s="261"/>
      <c r="AG203" s="261"/>
      <c r="AH203" s="261"/>
      <c r="AI203" s="261"/>
      <c r="AJ203" s="261"/>
      <c r="AK203" s="261"/>
      <c r="AL203" s="261"/>
      <c r="AM203" s="261"/>
      <c r="AN203" s="261"/>
      <c r="AO203" s="261"/>
    </row>
    <row r="204" spans="10:41" s="110" customFormat="1">
      <c r="J204" s="290"/>
      <c r="K204" s="290"/>
      <c r="L204" s="290"/>
      <c r="M204" s="290"/>
      <c r="N204" s="290"/>
      <c r="O204" s="290"/>
      <c r="P204" s="290"/>
      <c r="Q204" s="290"/>
      <c r="R204" s="290"/>
      <c r="S204" s="290"/>
      <c r="T204" s="290"/>
      <c r="U204" s="290"/>
      <c r="V204" s="290"/>
      <c r="W204" s="290"/>
      <c r="X204" s="290"/>
      <c r="Y204" s="290"/>
      <c r="Z204" s="290"/>
      <c r="AA204" s="290"/>
      <c r="AB204" s="261"/>
      <c r="AC204" s="261"/>
      <c r="AD204" s="261"/>
      <c r="AE204" s="261"/>
      <c r="AF204" s="261"/>
      <c r="AG204" s="261"/>
      <c r="AH204" s="261"/>
      <c r="AI204" s="261"/>
      <c r="AJ204" s="261"/>
      <c r="AK204" s="261"/>
      <c r="AL204" s="261"/>
      <c r="AM204" s="261"/>
      <c r="AN204" s="261"/>
      <c r="AO204" s="261"/>
    </row>
    <row r="205" spans="10:41" s="110" customFormat="1">
      <c r="J205" s="290"/>
      <c r="K205" s="290"/>
      <c r="L205" s="290"/>
      <c r="M205" s="290"/>
      <c r="N205" s="290"/>
      <c r="O205" s="290"/>
      <c r="P205" s="290"/>
      <c r="Q205" s="290"/>
      <c r="R205" s="290"/>
      <c r="S205" s="290"/>
      <c r="T205" s="290"/>
      <c r="U205" s="290"/>
      <c r="V205" s="290"/>
      <c r="W205" s="290"/>
      <c r="X205" s="290"/>
      <c r="Y205" s="290"/>
      <c r="Z205" s="290"/>
      <c r="AA205" s="290"/>
      <c r="AB205" s="261"/>
      <c r="AC205" s="261"/>
      <c r="AD205" s="261"/>
      <c r="AE205" s="261"/>
      <c r="AF205" s="261"/>
      <c r="AG205" s="261"/>
      <c r="AH205" s="261"/>
      <c r="AI205" s="261"/>
      <c r="AJ205" s="261"/>
      <c r="AK205" s="261"/>
      <c r="AL205" s="261"/>
      <c r="AM205" s="261"/>
      <c r="AN205" s="261"/>
      <c r="AO205" s="261"/>
    </row>
    <row r="206" spans="10:41" s="110" customFormat="1">
      <c r="J206" s="290"/>
      <c r="K206" s="290"/>
      <c r="L206" s="290"/>
      <c r="M206" s="290"/>
      <c r="N206" s="290"/>
      <c r="O206" s="290"/>
      <c r="P206" s="290"/>
      <c r="Q206" s="290"/>
      <c r="R206" s="290"/>
      <c r="S206" s="290"/>
      <c r="T206" s="290"/>
      <c r="U206" s="290"/>
      <c r="V206" s="290"/>
      <c r="W206" s="290"/>
      <c r="X206" s="290"/>
      <c r="Y206" s="290"/>
      <c r="Z206" s="290"/>
      <c r="AA206" s="290"/>
      <c r="AB206" s="261"/>
      <c r="AC206" s="261"/>
      <c r="AD206" s="261"/>
      <c r="AE206" s="261"/>
      <c r="AF206" s="261"/>
      <c r="AG206" s="261"/>
      <c r="AH206" s="261"/>
      <c r="AI206" s="261"/>
      <c r="AJ206" s="261"/>
      <c r="AK206" s="261"/>
      <c r="AL206" s="261"/>
      <c r="AM206" s="261"/>
      <c r="AN206" s="261"/>
      <c r="AO206" s="261"/>
    </row>
    <row r="207" spans="10:41" s="110" customFormat="1">
      <c r="J207" s="290"/>
      <c r="K207" s="290"/>
      <c r="L207" s="290"/>
      <c r="M207" s="290"/>
      <c r="N207" s="290"/>
      <c r="O207" s="290"/>
      <c r="P207" s="290"/>
      <c r="Q207" s="290"/>
      <c r="R207" s="290"/>
      <c r="S207" s="290"/>
      <c r="T207" s="290"/>
      <c r="U207" s="290"/>
      <c r="V207" s="290"/>
      <c r="W207" s="290"/>
      <c r="X207" s="290"/>
      <c r="Y207" s="290"/>
      <c r="Z207" s="290"/>
      <c r="AA207" s="290"/>
      <c r="AB207" s="261"/>
      <c r="AC207" s="261"/>
      <c r="AD207" s="261"/>
      <c r="AE207" s="261"/>
      <c r="AF207" s="261"/>
      <c r="AG207" s="261"/>
      <c r="AH207" s="261"/>
      <c r="AI207" s="261"/>
      <c r="AJ207" s="261"/>
      <c r="AK207" s="261"/>
      <c r="AL207" s="261"/>
      <c r="AM207" s="261"/>
      <c r="AN207" s="261"/>
      <c r="AO207" s="261"/>
    </row>
    <row r="208" spans="10:41" s="110" customFormat="1">
      <c r="J208" s="290"/>
      <c r="K208" s="290"/>
      <c r="L208" s="290"/>
      <c r="M208" s="290"/>
      <c r="N208" s="290"/>
      <c r="O208" s="290"/>
      <c r="P208" s="290"/>
      <c r="Q208" s="290"/>
      <c r="R208" s="290"/>
      <c r="S208" s="290"/>
      <c r="T208" s="290"/>
      <c r="U208" s="290"/>
      <c r="V208" s="290"/>
      <c r="W208" s="290"/>
      <c r="X208" s="290"/>
      <c r="Y208" s="290"/>
      <c r="Z208" s="290"/>
      <c r="AA208" s="290"/>
      <c r="AB208" s="261"/>
      <c r="AC208" s="261"/>
      <c r="AD208" s="261"/>
      <c r="AE208" s="261"/>
      <c r="AF208" s="261"/>
      <c r="AG208" s="261"/>
      <c r="AH208" s="261"/>
      <c r="AI208" s="261"/>
      <c r="AJ208" s="261"/>
      <c r="AK208" s="261"/>
      <c r="AL208" s="261"/>
      <c r="AM208" s="261"/>
      <c r="AN208" s="261"/>
      <c r="AO208" s="261"/>
    </row>
    <row r="209" spans="10:41" s="110" customFormat="1">
      <c r="J209" s="290"/>
      <c r="K209" s="290"/>
      <c r="L209" s="290"/>
      <c r="M209" s="290"/>
      <c r="N209" s="290"/>
      <c r="O209" s="290"/>
      <c r="P209" s="290"/>
      <c r="Q209" s="290"/>
      <c r="R209" s="290"/>
      <c r="S209" s="290"/>
      <c r="T209" s="290"/>
      <c r="U209" s="290"/>
      <c r="V209" s="290"/>
      <c r="W209" s="290"/>
      <c r="X209" s="290"/>
      <c r="Y209" s="290"/>
      <c r="Z209" s="290"/>
      <c r="AA209" s="290"/>
      <c r="AB209" s="261"/>
      <c r="AC209" s="261"/>
      <c r="AD209" s="261"/>
      <c r="AE209" s="261"/>
      <c r="AF209" s="261"/>
      <c r="AG209" s="261"/>
      <c r="AH209" s="261"/>
      <c r="AI209" s="261"/>
      <c r="AJ209" s="261"/>
      <c r="AK209" s="261"/>
      <c r="AL209" s="261"/>
      <c r="AM209" s="261"/>
      <c r="AN209" s="261"/>
      <c r="AO209" s="261"/>
    </row>
    <row r="210" spans="10:41" s="110" customFormat="1">
      <c r="J210" s="290"/>
      <c r="K210" s="290"/>
      <c r="L210" s="290"/>
      <c r="M210" s="290"/>
      <c r="N210" s="290"/>
      <c r="O210" s="290"/>
      <c r="P210" s="290"/>
      <c r="Q210" s="290"/>
      <c r="R210" s="290"/>
      <c r="S210" s="290"/>
      <c r="T210" s="290"/>
      <c r="U210" s="290"/>
      <c r="V210" s="290"/>
      <c r="W210" s="290"/>
      <c r="X210" s="290"/>
      <c r="Y210" s="290"/>
      <c r="Z210" s="290"/>
      <c r="AA210" s="290"/>
      <c r="AB210" s="261"/>
      <c r="AC210" s="261"/>
      <c r="AD210" s="261"/>
      <c r="AE210" s="261"/>
      <c r="AF210" s="261"/>
      <c r="AG210" s="261"/>
      <c r="AH210" s="261"/>
      <c r="AI210" s="261"/>
      <c r="AJ210" s="261"/>
      <c r="AK210" s="261"/>
      <c r="AL210" s="261"/>
      <c r="AM210" s="261"/>
      <c r="AN210" s="261"/>
      <c r="AO210" s="261"/>
    </row>
    <row r="211" spans="10:41" s="110" customFormat="1">
      <c r="J211" s="290"/>
      <c r="K211" s="290"/>
      <c r="L211" s="290"/>
      <c r="M211" s="290"/>
      <c r="N211" s="290"/>
      <c r="O211" s="290"/>
      <c r="P211" s="290"/>
      <c r="Q211" s="290"/>
      <c r="R211" s="290"/>
      <c r="S211" s="290"/>
      <c r="T211" s="290"/>
      <c r="U211" s="290"/>
      <c r="V211" s="290"/>
      <c r="W211" s="290"/>
      <c r="X211" s="290"/>
      <c r="Y211" s="290"/>
      <c r="Z211" s="290"/>
      <c r="AA211" s="290"/>
      <c r="AB211" s="261"/>
      <c r="AC211" s="261"/>
      <c r="AD211" s="261"/>
      <c r="AE211" s="261"/>
      <c r="AF211" s="261"/>
      <c r="AG211" s="261"/>
      <c r="AH211" s="261"/>
      <c r="AI211" s="261"/>
      <c r="AJ211" s="261"/>
      <c r="AK211" s="261"/>
      <c r="AL211" s="261"/>
      <c r="AM211" s="261"/>
      <c r="AN211" s="261"/>
      <c r="AO211" s="261"/>
    </row>
    <row r="212" spans="10:41" s="110" customFormat="1">
      <c r="J212" s="290"/>
      <c r="K212" s="290"/>
      <c r="L212" s="290"/>
      <c r="M212" s="290"/>
      <c r="N212" s="290"/>
      <c r="O212" s="290"/>
      <c r="P212" s="290"/>
      <c r="Q212" s="290"/>
      <c r="R212" s="290"/>
      <c r="S212" s="290"/>
      <c r="T212" s="290"/>
      <c r="U212" s="290"/>
      <c r="V212" s="290"/>
      <c r="W212" s="290"/>
      <c r="X212" s="290"/>
      <c r="Y212" s="290"/>
      <c r="Z212" s="290"/>
      <c r="AA212" s="290"/>
      <c r="AB212" s="261"/>
      <c r="AC212" s="261"/>
      <c r="AD212" s="261"/>
      <c r="AE212" s="261"/>
      <c r="AF212" s="261"/>
      <c r="AG212" s="261"/>
      <c r="AH212" s="261"/>
      <c r="AI212" s="261"/>
      <c r="AJ212" s="261"/>
      <c r="AK212" s="261"/>
      <c r="AL212" s="261"/>
      <c r="AM212" s="261"/>
      <c r="AN212" s="261"/>
      <c r="AO212" s="261"/>
    </row>
    <row r="213" spans="10:41" s="110" customFormat="1">
      <c r="J213" s="290"/>
      <c r="K213" s="290"/>
      <c r="L213" s="290"/>
      <c r="M213" s="290"/>
      <c r="N213" s="290"/>
      <c r="O213" s="290"/>
      <c r="P213" s="290"/>
      <c r="Q213" s="290"/>
      <c r="R213" s="290"/>
      <c r="S213" s="290"/>
      <c r="T213" s="290"/>
      <c r="U213" s="290"/>
      <c r="V213" s="290"/>
      <c r="W213" s="290"/>
      <c r="X213" s="290"/>
      <c r="Y213" s="290"/>
      <c r="Z213" s="290"/>
      <c r="AA213" s="290"/>
      <c r="AB213" s="261"/>
      <c r="AC213" s="261"/>
      <c r="AD213" s="261"/>
      <c r="AE213" s="261"/>
      <c r="AF213" s="261"/>
      <c r="AG213" s="261"/>
      <c r="AH213" s="261"/>
      <c r="AI213" s="261"/>
      <c r="AJ213" s="261"/>
      <c r="AK213" s="261"/>
      <c r="AL213" s="261"/>
      <c r="AM213" s="261"/>
      <c r="AN213" s="261"/>
      <c r="AO213" s="261"/>
    </row>
    <row r="214" spans="10:41" s="110" customFormat="1">
      <c r="J214" s="290"/>
      <c r="K214" s="290"/>
      <c r="L214" s="290"/>
      <c r="M214" s="290"/>
      <c r="N214" s="290"/>
      <c r="O214" s="290"/>
      <c r="P214" s="290"/>
      <c r="Q214" s="290"/>
      <c r="R214" s="290"/>
      <c r="S214" s="290"/>
      <c r="T214" s="290"/>
      <c r="U214" s="290"/>
      <c r="V214" s="290"/>
      <c r="W214" s="290"/>
      <c r="X214" s="290"/>
      <c r="Y214" s="290"/>
      <c r="Z214" s="290"/>
      <c r="AA214" s="290"/>
      <c r="AB214" s="261"/>
      <c r="AC214" s="261"/>
      <c r="AD214" s="261"/>
      <c r="AE214" s="261"/>
      <c r="AF214" s="261"/>
      <c r="AG214" s="261"/>
      <c r="AH214" s="261"/>
      <c r="AI214" s="261"/>
      <c r="AJ214" s="261"/>
      <c r="AK214" s="261"/>
      <c r="AL214" s="261"/>
      <c r="AM214" s="261"/>
      <c r="AN214" s="261"/>
      <c r="AO214" s="261"/>
    </row>
    <row r="215" spans="10:41" s="110" customFormat="1">
      <c r="J215" s="290"/>
      <c r="K215" s="290"/>
      <c r="L215" s="290"/>
      <c r="M215" s="290"/>
      <c r="N215" s="290"/>
      <c r="O215" s="290"/>
      <c r="P215" s="290"/>
      <c r="Q215" s="290"/>
      <c r="R215" s="290"/>
      <c r="S215" s="290"/>
      <c r="T215" s="290"/>
      <c r="U215" s="290"/>
      <c r="V215" s="290"/>
      <c r="W215" s="290"/>
      <c r="X215" s="290"/>
      <c r="Y215" s="290"/>
      <c r="Z215" s="290"/>
      <c r="AA215" s="290"/>
      <c r="AB215" s="261"/>
      <c r="AC215" s="261"/>
      <c r="AD215" s="261"/>
      <c r="AE215" s="261"/>
      <c r="AF215" s="261"/>
      <c r="AG215" s="261"/>
      <c r="AH215" s="261"/>
      <c r="AI215" s="261"/>
      <c r="AJ215" s="261"/>
      <c r="AK215" s="261"/>
      <c r="AL215" s="261"/>
      <c r="AM215" s="261"/>
      <c r="AN215" s="261"/>
      <c r="AO215" s="261"/>
    </row>
    <row r="216" spans="10:41" s="110" customFormat="1">
      <c r="J216" s="290"/>
      <c r="K216" s="290"/>
      <c r="L216" s="290"/>
      <c r="M216" s="290"/>
      <c r="N216" s="290"/>
      <c r="O216" s="290"/>
      <c r="P216" s="290"/>
      <c r="Q216" s="290"/>
      <c r="R216" s="290"/>
      <c r="S216" s="290"/>
      <c r="T216" s="290"/>
      <c r="U216" s="290"/>
      <c r="V216" s="290"/>
      <c r="W216" s="290"/>
      <c r="X216" s="290"/>
      <c r="Y216" s="290"/>
      <c r="Z216" s="290"/>
      <c r="AA216" s="290"/>
      <c r="AB216" s="261"/>
      <c r="AC216" s="261"/>
      <c r="AD216" s="261"/>
      <c r="AE216" s="261"/>
      <c r="AF216" s="261"/>
      <c r="AG216" s="261"/>
      <c r="AH216" s="261"/>
      <c r="AI216" s="261"/>
      <c r="AJ216" s="261"/>
      <c r="AK216" s="261"/>
      <c r="AL216" s="261"/>
      <c r="AM216" s="261"/>
      <c r="AN216" s="261"/>
      <c r="AO216" s="261"/>
    </row>
    <row r="217" spans="10:41" s="110" customFormat="1">
      <c r="J217" s="290"/>
      <c r="K217" s="290"/>
      <c r="L217" s="290"/>
      <c r="M217" s="290"/>
      <c r="N217" s="290"/>
      <c r="O217" s="290"/>
      <c r="P217" s="290"/>
      <c r="Q217" s="290"/>
      <c r="R217" s="290"/>
      <c r="S217" s="290"/>
      <c r="T217" s="290"/>
      <c r="U217" s="290"/>
      <c r="V217" s="290"/>
      <c r="W217" s="290"/>
      <c r="X217" s="290"/>
      <c r="Y217" s="290"/>
      <c r="Z217" s="290"/>
      <c r="AA217" s="290"/>
      <c r="AB217" s="261"/>
      <c r="AC217" s="261"/>
      <c r="AD217" s="261"/>
      <c r="AE217" s="261"/>
      <c r="AF217" s="261"/>
      <c r="AG217" s="261"/>
      <c r="AH217" s="261"/>
      <c r="AI217" s="261"/>
      <c r="AJ217" s="261"/>
      <c r="AK217" s="261"/>
      <c r="AL217" s="261"/>
      <c r="AM217" s="261"/>
      <c r="AN217" s="261"/>
      <c r="AO217" s="261"/>
    </row>
    <row r="218" spans="10:41" s="110" customFormat="1">
      <c r="J218" s="290"/>
      <c r="K218" s="290"/>
      <c r="L218" s="290"/>
      <c r="M218" s="290"/>
      <c r="N218" s="290"/>
      <c r="O218" s="290"/>
      <c r="P218" s="290"/>
      <c r="Q218" s="290"/>
      <c r="R218" s="290"/>
      <c r="S218" s="290"/>
      <c r="T218" s="290"/>
      <c r="U218" s="290"/>
      <c r="V218" s="290"/>
      <c r="W218" s="290"/>
      <c r="X218" s="290"/>
      <c r="Y218" s="290"/>
      <c r="Z218" s="290"/>
      <c r="AA218" s="290"/>
      <c r="AB218" s="261"/>
      <c r="AC218" s="261"/>
      <c r="AD218" s="261"/>
      <c r="AE218" s="261"/>
      <c r="AF218" s="261"/>
      <c r="AG218" s="261"/>
      <c r="AH218" s="261"/>
      <c r="AI218" s="261"/>
      <c r="AJ218" s="261"/>
      <c r="AK218" s="261"/>
      <c r="AL218" s="261"/>
      <c r="AM218" s="261"/>
      <c r="AN218" s="261"/>
      <c r="AO218" s="261"/>
    </row>
    <row r="219" spans="10:41" s="110" customFormat="1">
      <c r="J219" s="290"/>
      <c r="K219" s="290"/>
      <c r="L219" s="290"/>
      <c r="M219" s="290"/>
      <c r="N219" s="290"/>
      <c r="O219" s="290"/>
      <c r="P219" s="290"/>
      <c r="Q219" s="290"/>
      <c r="R219" s="290"/>
      <c r="S219" s="290"/>
      <c r="T219" s="290"/>
      <c r="U219" s="290"/>
      <c r="V219" s="290"/>
      <c r="W219" s="290"/>
      <c r="X219" s="290"/>
      <c r="Y219" s="290"/>
      <c r="Z219" s="290"/>
      <c r="AA219" s="290"/>
      <c r="AB219" s="261"/>
      <c r="AC219" s="261"/>
      <c r="AD219" s="261"/>
      <c r="AE219" s="261"/>
      <c r="AF219" s="261"/>
      <c r="AG219" s="261"/>
      <c r="AH219" s="261"/>
      <c r="AI219" s="261"/>
      <c r="AJ219" s="261"/>
      <c r="AK219" s="261"/>
      <c r="AL219" s="261"/>
      <c r="AM219" s="261"/>
      <c r="AN219" s="261"/>
      <c r="AO219" s="261"/>
    </row>
    <row r="220" spans="10:41" s="110" customFormat="1">
      <c r="J220" s="290"/>
      <c r="K220" s="290"/>
      <c r="L220" s="290"/>
      <c r="M220" s="290"/>
      <c r="N220" s="290"/>
      <c r="O220" s="290"/>
      <c r="P220" s="290"/>
      <c r="Q220" s="290"/>
      <c r="R220" s="290"/>
      <c r="S220" s="290"/>
      <c r="T220" s="290"/>
      <c r="U220" s="290"/>
      <c r="V220" s="290"/>
      <c r="W220" s="290"/>
      <c r="X220" s="290"/>
      <c r="Y220" s="290"/>
      <c r="Z220" s="290"/>
      <c r="AA220" s="290"/>
      <c r="AB220" s="261"/>
      <c r="AC220" s="261"/>
      <c r="AD220" s="261"/>
      <c r="AE220" s="261"/>
      <c r="AF220" s="261"/>
      <c r="AG220" s="261"/>
      <c r="AH220" s="261"/>
      <c r="AI220" s="261"/>
      <c r="AJ220" s="261"/>
      <c r="AK220" s="261"/>
      <c r="AL220" s="261"/>
      <c r="AM220" s="261"/>
      <c r="AN220" s="261"/>
      <c r="AO220" s="261"/>
    </row>
    <row r="221" spans="10:41" s="110" customFormat="1">
      <c r="J221" s="290"/>
      <c r="K221" s="290"/>
      <c r="L221" s="290"/>
      <c r="M221" s="290"/>
      <c r="N221" s="290"/>
      <c r="O221" s="290"/>
      <c r="P221" s="290"/>
      <c r="Q221" s="290"/>
      <c r="R221" s="290"/>
      <c r="S221" s="290"/>
      <c r="T221" s="290"/>
      <c r="U221" s="290"/>
      <c r="V221" s="290"/>
      <c r="W221" s="290"/>
      <c r="X221" s="290"/>
      <c r="Y221" s="290"/>
      <c r="Z221" s="290"/>
      <c r="AA221" s="290"/>
      <c r="AB221" s="261"/>
      <c r="AC221" s="261"/>
      <c r="AD221" s="261"/>
      <c r="AE221" s="261"/>
      <c r="AF221" s="261"/>
      <c r="AG221" s="261"/>
      <c r="AH221" s="261"/>
      <c r="AI221" s="261"/>
      <c r="AJ221" s="261"/>
      <c r="AK221" s="261"/>
      <c r="AL221" s="261"/>
      <c r="AM221" s="261"/>
      <c r="AN221" s="261"/>
      <c r="AO221" s="261"/>
    </row>
    <row r="222" spans="10:41" s="110" customFormat="1">
      <c r="J222" s="290"/>
      <c r="K222" s="290"/>
      <c r="L222" s="290"/>
      <c r="M222" s="290"/>
      <c r="N222" s="290"/>
      <c r="O222" s="290"/>
      <c r="P222" s="290"/>
      <c r="Q222" s="290"/>
      <c r="R222" s="290"/>
      <c r="S222" s="290"/>
      <c r="T222" s="290"/>
      <c r="U222" s="290"/>
      <c r="V222" s="290"/>
      <c r="W222" s="290"/>
      <c r="X222" s="290"/>
      <c r="Y222" s="290"/>
      <c r="Z222" s="290"/>
      <c r="AA222" s="290"/>
      <c r="AB222" s="261"/>
      <c r="AC222" s="261"/>
      <c r="AD222" s="261"/>
      <c r="AE222" s="261"/>
      <c r="AF222" s="261"/>
      <c r="AG222" s="261"/>
      <c r="AH222" s="261"/>
      <c r="AI222" s="261"/>
      <c r="AJ222" s="261"/>
      <c r="AK222" s="261"/>
      <c r="AL222" s="261"/>
      <c r="AM222" s="261"/>
      <c r="AN222" s="261"/>
      <c r="AO222" s="261"/>
    </row>
    <row r="223" spans="10:41" s="110" customFormat="1">
      <c r="J223" s="290"/>
      <c r="K223" s="290"/>
      <c r="L223" s="290"/>
      <c r="M223" s="290"/>
      <c r="N223" s="290"/>
      <c r="O223" s="290"/>
      <c r="P223" s="290"/>
      <c r="Q223" s="290"/>
      <c r="R223" s="290"/>
      <c r="S223" s="290"/>
      <c r="T223" s="290"/>
      <c r="U223" s="290"/>
      <c r="V223" s="290"/>
      <c r="W223" s="290"/>
      <c r="X223" s="290"/>
      <c r="Y223" s="290"/>
      <c r="Z223" s="290"/>
      <c r="AA223" s="290"/>
      <c r="AB223" s="261"/>
      <c r="AC223" s="261"/>
      <c r="AD223" s="261"/>
      <c r="AE223" s="261"/>
      <c r="AF223" s="261"/>
      <c r="AG223" s="261"/>
      <c r="AH223" s="261"/>
      <c r="AI223" s="261"/>
      <c r="AJ223" s="261"/>
      <c r="AK223" s="261"/>
      <c r="AL223" s="261"/>
      <c r="AM223" s="261"/>
      <c r="AN223" s="261"/>
      <c r="AO223" s="261"/>
    </row>
    <row r="224" spans="10:41" s="110" customFormat="1">
      <c r="J224" s="290"/>
      <c r="K224" s="290"/>
      <c r="L224" s="290"/>
      <c r="M224" s="290"/>
      <c r="N224" s="290"/>
      <c r="O224" s="290"/>
      <c r="P224" s="290"/>
      <c r="Q224" s="290"/>
      <c r="R224" s="290"/>
      <c r="S224" s="290"/>
      <c r="T224" s="290"/>
      <c r="U224" s="290"/>
      <c r="V224" s="290"/>
      <c r="W224" s="290"/>
      <c r="X224" s="290"/>
      <c r="Y224" s="290"/>
      <c r="Z224" s="290"/>
      <c r="AA224" s="290"/>
      <c r="AB224" s="261"/>
      <c r="AC224" s="261"/>
      <c r="AD224" s="261"/>
      <c r="AE224" s="261"/>
      <c r="AF224" s="261"/>
      <c r="AG224" s="261"/>
      <c r="AH224" s="261"/>
      <c r="AI224" s="261"/>
      <c r="AJ224" s="261"/>
      <c r="AK224" s="261"/>
      <c r="AL224" s="261"/>
      <c r="AM224" s="261"/>
      <c r="AN224" s="261"/>
      <c r="AO224" s="261"/>
    </row>
    <row r="225" spans="10:41" s="110" customFormat="1">
      <c r="J225" s="290"/>
      <c r="K225" s="290"/>
      <c r="L225" s="290"/>
      <c r="M225" s="290"/>
      <c r="N225" s="290"/>
      <c r="O225" s="290"/>
      <c r="P225" s="290"/>
      <c r="Q225" s="290"/>
      <c r="R225" s="290"/>
      <c r="S225" s="290"/>
      <c r="T225" s="290"/>
      <c r="U225" s="290"/>
      <c r="V225" s="290"/>
      <c r="W225" s="290"/>
      <c r="X225" s="290"/>
      <c r="Y225" s="290"/>
      <c r="Z225" s="290"/>
      <c r="AA225" s="290"/>
      <c r="AB225" s="261"/>
      <c r="AC225" s="261"/>
      <c r="AD225" s="261"/>
      <c r="AE225" s="261"/>
      <c r="AF225" s="261"/>
      <c r="AG225" s="261"/>
      <c r="AH225" s="261"/>
      <c r="AI225" s="261"/>
      <c r="AJ225" s="261"/>
      <c r="AK225" s="261"/>
      <c r="AL225" s="261"/>
      <c r="AM225" s="261"/>
      <c r="AN225" s="261"/>
      <c r="AO225" s="261"/>
    </row>
    <row r="226" spans="10:41" s="110" customFormat="1">
      <c r="J226" s="290"/>
      <c r="K226" s="290"/>
      <c r="L226" s="290"/>
      <c r="M226" s="290"/>
      <c r="N226" s="290"/>
      <c r="O226" s="290"/>
      <c r="P226" s="290"/>
      <c r="Q226" s="290"/>
      <c r="R226" s="290"/>
      <c r="S226" s="290"/>
      <c r="T226" s="290"/>
      <c r="U226" s="290"/>
      <c r="V226" s="290"/>
      <c r="W226" s="290"/>
      <c r="X226" s="290"/>
      <c r="Y226" s="290"/>
      <c r="Z226" s="290"/>
      <c r="AA226" s="290"/>
      <c r="AB226" s="261"/>
      <c r="AC226" s="261"/>
      <c r="AD226" s="261"/>
      <c r="AE226" s="261"/>
      <c r="AF226" s="261"/>
      <c r="AG226" s="261"/>
      <c r="AH226" s="261"/>
      <c r="AI226" s="261"/>
      <c r="AJ226" s="261"/>
      <c r="AK226" s="261"/>
      <c r="AL226" s="261"/>
      <c r="AM226" s="261"/>
      <c r="AN226" s="261"/>
      <c r="AO226" s="261"/>
    </row>
    <row r="227" spans="10:41" s="110" customFormat="1">
      <c r="J227" s="290"/>
      <c r="K227" s="290"/>
      <c r="L227" s="290"/>
      <c r="M227" s="290"/>
      <c r="N227" s="290"/>
      <c r="O227" s="290"/>
      <c r="P227" s="290"/>
      <c r="Q227" s="290"/>
      <c r="R227" s="290"/>
      <c r="S227" s="290"/>
      <c r="T227" s="290"/>
      <c r="U227" s="290"/>
      <c r="V227" s="290"/>
      <c r="W227" s="290"/>
      <c r="X227" s="290"/>
      <c r="Y227" s="290"/>
      <c r="Z227" s="290"/>
      <c r="AA227" s="290"/>
      <c r="AB227" s="261"/>
      <c r="AC227" s="261"/>
      <c r="AD227" s="261"/>
      <c r="AE227" s="261"/>
      <c r="AF227" s="261"/>
      <c r="AG227" s="261"/>
      <c r="AH227" s="261"/>
      <c r="AI227" s="261"/>
      <c r="AJ227" s="261"/>
      <c r="AK227" s="261"/>
      <c r="AL227" s="261"/>
      <c r="AM227" s="261"/>
      <c r="AN227" s="261"/>
      <c r="AO227" s="261"/>
    </row>
    <row r="228" spans="10:41" s="110" customFormat="1">
      <c r="J228" s="290"/>
      <c r="K228" s="290"/>
      <c r="L228" s="290"/>
      <c r="M228" s="290"/>
      <c r="N228" s="290"/>
      <c r="O228" s="290"/>
      <c r="P228" s="290"/>
      <c r="Q228" s="290"/>
      <c r="R228" s="290"/>
      <c r="S228" s="290"/>
      <c r="T228" s="290"/>
      <c r="U228" s="290"/>
      <c r="V228" s="290"/>
      <c r="W228" s="290"/>
      <c r="X228" s="290"/>
      <c r="Y228" s="290"/>
      <c r="Z228" s="290"/>
      <c r="AA228" s="290"/>
      <c r="AB228" s="261"/>
      <c r="AC228" s="261"/>
      <c r="AD228" s="261"/>
      <c r="AE228" s="261"/>
      <c r="AF228" s="261"/>
      <c r="AG228" s="261"/>
      <c r="AH228" s="261"/>
      <c r="AI228" s="261"/>
      <c r="AJ228" s="261"/>
      <c r="AK228" s="261"/>
      <c r="AL228" s="261"/>
      <c r="AM228" s="261"/>
      <c r="AN228" s="261"/>
      <c r="AO228" s="261"/>
    </row>
    <row r="229" spans="10:41" s="110" customFormat="1">
      <c r="J229" s="290"/>
      <c r="K229" s="290"/>
      <c r="L229" s="290"/>
      <c r="M229" s="290"/>
      <c r="N229" s="290"/>
      <c r="O229" s="290"/>
      <c r="P229" s="290"/>
      <c r="Q229" s="290"/>
      <c r="R229" s="290"/>
      <c r="S229" s="290"/>
      <c r="T229" s="290"/>
      <c r="U229" s="290"/>
      <c r="V229" s="290"/>
      <c r="W229" s="290"/>
      <c r="X229" s="290"/>
      <c r="Y229" s="290"/>
      <c r="Z229" s="290"/>
      <c r="AA229" s="290"/>
      <c r="AB229" s="261"/>
      <c r="AC229" s="261"/>
      <c r="AD229" s="261"/>
      <c r="AE229" s="261"/>
      <c r="AF229" s="261"/>
      <c r="AG229" s="261"/>
      <c r="AH229" s="261"/>
      <c r="AI229" s="261"/>
      <c r="AJ229" s="261"/>
      <c r="AK229" s="261"/>
      <c r="AL229" s="261"/>
      <c r="AM229" s="261"/>
      <c r="AN229" s="261"/>
      <c r="AO229" s="261"/>
    </row>
    <row r="230" spans="10:41" s="110" customFormat="1">
      <c r="J230" s="290"/>
      <c r="K230" s="290"/>
      <c r="L230" s="290"/>
      <c r="M230" s="290"/>
      <c r="N230" s="290"/>
      <c r="O230" s="290"/>
      <c r="P230" s="290"/>
      <c r="Q230" s="290"/>
      <c r="R230" s="290"/>
      <c r="S230" s="290"/>
      <c r="T230" s="290"/>
      <c r="U230" s="290"/>
      <c r="V230" s="290"/>
      <c r="W230" s="290"/>
      <c r="X230" s="290"/>
      <c r="Y230" s="290"/>
      <c r="Z230" s="290"/>
      <c r="AA230" s="290"/>
      <c r="AB230" s="261"/>
      <c r="AC230" s="261"/>
      <c r="AD230" s="261"/>
      <c r="AE230" s="261"/>
      <c r="AF230" s="261"/>
      <c r="AG230" s="261"/>
      <c r="AH230" s="261"/>
      <c r="AI230" s="261"/>
      <c r="AJ230" s="261"/>
      <c r="AK230" s="261"/>
      <c r="AL230" s="261"/>
      <c r="AM230" s="261"/>
      <c r="AN230" s="261"/>
      <c r="AO230" s="261"/>
    </row>
  </sheetData>
  <sheetProtection sheet="1" objects="1" scenarios="1"/>
  <mergeCells count="30">
    <mergeCell ref="AA80:AA83"/>
    <mergeCell ref="C82:I82"/>
    <mergeCell ref="Q89:Q91"/>
    <mergeCell ref="B93:H93"/>
    <mergeCell ref="D95:E95"/>
    <mergeCell ref="A88:B88"/>
    <mergeCell ref="C88:I88"/>
    <mergeCell ref="Q86:Q88"/>
    <mergeCell ref="A1:H1"/>
    <mergeCell ref="B8:I8"/>
    <mergeCell ref="E9:I10"/>
    <mergeCell ref="C43:I43"/>
    <mergeCell ref="A87:B87"/>
    <mergeCell ref="C45:I45"/>
    <mergeCell ref="C73:I73"/>
    <mergeCell ref="C74:I74"/>
    <mergeCell ref="C75:I75"/>
    <mergeCell ref="A83:H83"/>
    <mergeCell ref="AA40:AA43"/>
    <mergeCell ref="Q77:Q79"/>
    <mergeCell ref="S15:S17"/>
    <mergeCell ref="C17:I17"/>
    <mergeCell ref="T19:T21"/>
    <mergeCell ref="C21:I21"/>
    <mergeCell ref="C28:I28"/>
    <mergeCell ref="K26:K28"/>
    <mergeCell ref="Q30:Q32"/>
    <mergeCell ref="C31:I31"/>
    <mergeCell ref="A34:I34"/>
    <mergeCell ref="C27:I27"/>
  </mergeCells>
  <phoneticPr fontId="1"/>
  <pageMargins left="0.45" right="0.45" top="0.5" bottom="0.5" header="0.3" footer="0.3"/>
  <pageSetup paperSize="9" scale="70"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5122" r:id="rId3" name="Option Button 2">
              <controlPr locked="0" defaultSize="0" autoFill="0" autoLine="0" autoPict="0">
                <anchor moveWithCells="1">
                  <from>
                    <xdr:col>1</xdr:col>
                    <xdr:colOff>12700</xdr:colOff>
                    <xdr:row>2</xdr:row>
                    <xdr:rowOff>203200</xdr:rowOff>
                  </from>
                  <to>
                    <xdr:col>2</xdr:col>
                    <xdr:colOff>584200</xdr:colOff>
                    <xdr:row>4</xdr:row>
                    <xdr:rowOff>76200</xdr:rowOff>
                  </to>
                </anchor>
              </controlPr>
            </control>
          </mc:Choice>
        </mc:AlternateContent>
        <mc:AlternateContent xmlns:mc="http://schemas.openxmlformats.org/markup-compatibility/2006">
          <mc:Choice Requires="x14">
            <control shapeId="5123" r:id="rId4" name="Option Button 3">
              <controlPr defaultSize="0" autoFill="0" autoLine="0" autoPict="0">
                <anchor moveWithCells="1">
                  <from>
                    <xdr:col>1</xdr:col>
                    <xdr:colOff>901700</xdr:colOff>
                    <xdr:row>2</xdr:row>
                    <xdr:rowOff>203200</xdr:rowOff>
                  </from>
                  <to>
                    <xdr:col>3</xdr:col>
                    <xdr:colOff>520700</xdr:colOff>
                    <xdr:row>4</xdr:row>
                    <xdr:rowOff>76200</xdr:rowOff>
                  </to>
                </anchor>
              </controlPr>
            </control>
          </mc:Choice>
        </mc:AlternateContent>
        <mc:AlternateContent xmlns:mc="http://schemas.openxmlformats.org/markup-compatibility/2006">
          <mc:Choice Requires="x14">
            <control shapeId="5125" r:id="rId5" name="Option Button 5">
              <controlPr defaultSize="0" autoFill="0" autoLine="0" autoPict="0">
                <anchor moveWithCells="1">
                  <from>
                    <xdr:col>5</xdr:col>
                    <xdr:colOff>800100</xdr:colOff>
                    <xdr:row>2</xdr:row>
                    <xdr:rowOff>203200</xdr:rowOff>
                  </from>
                  <to>
                    <xdr:col>7</xdr:col>
                    <xdr:colOff>419100</xdr:colOff>
                    <xdr:row>4</xdr:row>
                    <xdr:rowOff>76200</xdr:rowOff>
                  </to>
                </anchor>
              </controlPr>
            </control>
          </mc:Choice>
        </mc:AlternateContent>
        <mc:AlternateContent xmlns:mc="http://schemas.openxmlformats.org/markup-compatibility/2006">
          <mc:Choice Requires="x14">
            <control shapeId="5127" r:id="rId6" name="Option Button 7">
              <controlPr defaultSize="0" autoFill="0" autoLine="0" autoPict="0">
                <anchor moveWithCells="1">
                  <from>
                    <xdr:col>7</xdr:col>
                    <xdr:colOff>762000</xdr:colOff>
                    <xdr:row>2</xdr:row>
                    <xdr:rowOff>203200</xdr:rowOff>
                  </from>
                  <to>
                    <xdr:col>8</xdr:col>
                    <xdr:colOff>863600</xdr:colOff>
                    <xdr:row>4</xdr:row>
                    <xdr:rowOff>76200</xdr:rowOff>
                  </to>
                </anchor>
              </controlPr>
            </control>
          </mc:Choice>
        </mc:AlternateContent>
        <mc:AlternateContent xmlns:mc="http://schemas.openxmlformats.org/markup-compatibility/2006">
          <mc:Choice Requires="x14">
            <control shapeId="5129" r:id="rId7" name="Option Button 9">
              <controlPr locked="0" defaultSize="0" autoFill="0" autoLine="0" autoPict="0">
                <anchor moveWithCells="1">
                  <from>
                    <xdr:col>1</xdr:col>
                    <xdr:colOff>12700</xdr:colOff>
                    <xdr:row>3</xdr:row>
                    <xdr:rowOff>203200</xdr:rowOff>
                  </from>
                  <to>
                    <xdr:col>2</xdr:col>
                    <xdr:colOff>584200</xdr:colOff>
                    <xdr:row>5</xdr:row>
                    <xdr:rowOff>76200</xdr:rowOff>
                  </to>
                </anchor>
              </controlPr>
            </control>
          </mc:Choice>
        </mc:AlternateContent>
        <mc:AlternateContent xmlns:mc="http://schemas.openxmlformats.org/markup-compatibility/2006">
          <mc:Choice Requires="x14">
            <control shapeId="5130" r:id="rId8" name="Option Button 10">
              <controlPr defaultSize="0" autoFill="0" autoLine="0" autoPict="0">
                <anchor moveWithCells="1">
                  <from>
                    <xdr:col>2</xdr:col>
                    <xdr:colOff>0</xdr:colOff>
                    <xdr:row>3</xdr:row>
                    <xdr:rowOff>203200</xdr:rowOff>
                  </from>
                  <to>
                    <xdr:col>3</xdr:col>
                    <xdr:colOff>571500</xdr:colOff>
                    <xdr:row>5</xdr:row>
                    <xdr:rowOff>76200</xdr:rowOff>
                  </to>
                </anchor>
              </controlPr>
            </control>
          </mc:Choice>
        </mc:AlternateContent>
        <mc:AlternateContent xmlns:mc="http://schemas.openxmlformats.org/markup-compatibility/2006">
          <mc:Choice Requires="x14">
            <control shapeId="5133" r:id="rId9" name="Option Button 13">
              <controlPr locked="0" defaultSize="0" autoFill="0" autoLine="0" autoPict="0">
                <anchor moveWithCells="1">
                  <from>
                    <xdr:col>3</xdr:col>
                    <xdr:colOff>12700</xdr:colOff>
                    <xdr:row>5</xdr:row>
                    <xdr:rowOff>203200</xdr:rowOff>
                  </from>
                  <to>
                    <xdr:col>4</xdr:col>
                    <xdr:colOff>584200</xdr:colOff>
                    <xdr:row>7</xdr:row>
                    <xdr:rowOff>76200</xdr:rowOff>
                  </to>
                </anchor>
              </controlPr>
            </control>
          </mc:Choice>
        </mc:AlternateContent>
        <mc:AlternateContent xmlns:mc="http://schemas.openxmlformats.org/markup-compatibility/2006">
          <mc:Choice Requires="x14">
            <control shapeId="5134" r:id="rId10" name="Option Button 14">
              <controlPr defaultSize="0" autoFill="0" autoLine="0" autoPict="0">
                <anchor moveWithCells="1">
                  <from>
                    <xdr:col>4</xdr:col>
                    <xdr:colOff>0</xdr:colOff>
                    <xdr:row>5</xdr:row>
                    <xdr:rowOff>203200</xdr:rowOff>
                  </from>
                  <to>
                    <xdr:col>5</xdr:col>
                    <xdr:colOff>571500</xdr:colOff>
                    <xdr:row>7</xdr:row>
                    <xdr:rowOff>76200</xdr:rowOff>
                  </to>
                </anchor>
              </controlPr>
            </control>
          </mc:Choice>
        </mc:AlternateContent>
        <mc:AlternateContent xmlns:mc="http://schemas.openxmlformats.org/markup-compatibility/2006">
          <mc:Choice Requires="x14">
            <control shapeId="5135" r:id="rId11" name="Group Box 15">
              <controlPr defaultSize="0" autoFill="0" autoPict="0">
                <anchor moveWithCells="1">
                  <from>
                    <xdr:col>0</xdr:col>
                    <xdr:colOff>1676400</xdr:colOff>
                    <xdr:row>7</xdr:row>
                    <xdr:rowOff>63500</xdr:rowOff>
                  </from>
                  <to>
                    <xdr:col>4</xdr:col>
                    <xdr:colOff>469900</xdr:colOff>
                    <xdr:row>10</xdr:row>
                    <xdr:rowOff>63500</xdr:rowOff>
                  </to>
                </anchor>
              </controlPr>
            </control>
          </mc:Choice>
        </mc:AlternateContent>
        <mc:AlternateContent xmlns:mc="http://schemas.openxmlformats.org/markup-compatibility/2006">
          <mc:Choice Requires="x14">
            <control shapeId="5136" r:id="rId12" name="Option Button 16">
              <controlPr locked="0" defaultSize="0" autoFill="0" autoLine="0" autoPict="0">
                <anchor moveWithCells="1">
                  <from>
                    <xdr:col>1</xdr:col>
                    <xdr:colOff>0</xdr:colOff>
                    <xdr:row>7</xdr:row>
                    <xdr:rowOff>203200</xdr:rowOff>
                  </from>
                  <to>
                    <xdr:col>2</xdr:col>
                    <xdr:colOff>571500</xdr:colOff>
                    <xdr:row>9</xdr:row>
                    <xdr:rowOff>76200</xdr:rowOff>
                  </to>
                </anchor>
              </controlPr>
            </control>
          </mc:Choice>
        </mc:AlternateContent>
        <mc:AlternateContent xmlns:mc="http://schemas.openxmlformats.org/markup-compatibility/2006">
          <mc:Choice Requires="x14">
            <control shapeId="5137" r:id="rId13" name="Option Button 17">
              <controlPr defaultSize="0" autoFill="0" autoLine="0" autoPict="0">
                <anchor moveWithCells="1">
                  <from>
                    <xdr:col>2</xdr:col>
                    <xdr:colOff>0</xdr:colOff>
                    <xdr:row>7</xdr:row>
                    <xdr:rowOff>203200</xdr:rowOff>
                  </from>
                  <to>
                    <xdr:col>3</xdr:col>
                    <xdr:colOff>927100</xdr:colOff>
                    <xdr:row>9</xdr:row>
                    <xdr:rowOff>76200</xdr:rowOff>
                  </to>
                </anchor>
              </controlPr>
            </control>
          </mc:Choice>
        </mc:AlternateContent>
        <mc:AlternateContent xmlns:mc="http://schemas.openxmlformats.org/markup-compatibility/2006">
          <mc:Choice Requires="x14">
            <control shapeId="5139" r:id="rId14" name="Option Button 19">
              <controlPr locked="0" defaultSize="0" autoFill="0" autoLine="0" autoPict="0">
                <anchor moveWithCells="1">
                  <from>
                    <xdr:col>1</xdr:col>
                    <xdr:colOff>0</xdr:colOff>
                    <xdr:row>10</xdr:row>
                    <xdr:rowOff>203200</xdr:rowOff>
                  </from>
                  <to>
                    <xdr:col>2</xdr:col>
                    <xdr:colOff>571500</xdr:colOff>
                    <xdr:row>12</xdr:row>
                    <xdr:rowOff>76200</xdr:rowOff>
                  </to>
                </anchor>
              </controlPr>
            </control>
          </mc:Choice>
        </mc:AlternateContent>
        <mc:AlternateContent xmlns:mc="http://schemas.openxmlformats.org/markup-compatibility/2006">
          <mc:Choice Requires="x14">
            <control shapeId="5142" r:id="rId15" name="Option Button 22">
              <controlPr locked="0" defaultSize="0" autoFill="0" autoLine="0" autoPict="0">
                <anchor moveWithCells="1">
                  <from>
                    <xdr:col>1</xdr:col>
                    <xdr:colOff>12700</xdr:colOff>
                    <xdr:row>35</xdr:row>
                    <xdr:rowOff>203200</xdr:rowOff>
                  </from>
                  <to>
                    <xdr:col>2</xdr:col>
                    <xdr:colOff>584200</xdr:colOff>
                    <xdr:row>37</xdr:row>
                    <xdr:rowOff>76200</xdr:rowOff>
                  </to>
                </anchor>
              </controlPr>
            </control>
          </mc:Choice>
        </mc:AlternateContent>
        <mc:AlternateContent xmlns:mc="http://schemas.openxmlformats.org/markup-compatibility/2006">
          <mc:Choice Requires="x14">
            <control shapeId="5144" r:id="rId16" name="Check Box 24">
              <controlPr locked="0" defaultSize="0" autoFill="0" autoLine="0" autoPict="0">
                <anchor moveWithCells="1">
                  <from>
                    <xdr:col>2</xdr:col>
                    <xdr:colOff>12700</xdr:colOff>
                    <xdr:row>39</xdr:row>
                    <xdr:rowOff>0</xdr:rowOff>
                  </from>
                  <to>
                    <xdr:col>3</xdr:col>
                    <xdr:colOff>609600</xdr:colOff>
                    <xdr:row>40</xdr:row>
                    <xdr:rowOff>127000</xdr:rowOff>
                  </to>
                </anchor>
              </controlPr>
            </control>
          </mc:Choice>
        </mc:AlternateContent>
        <mc:AlternateContent xmlns:mc="http://schemas.openxmlformats.org/markup-compatibility/2006">
          <mc:Choice Requires="x14">
            <control shapeId="5145" r:id="rId17" name="Check Box 25">
              <controlPr locked="0" defaultSize="0" autoFill="0" autoLine="0" autoPict="0">
                <anchor moveWithCells="1">
                  <from>
                    <xdr:col>2</xdr:col>
                    <xdr:colOff>787400</xdr:colOff>
                    <xdr:row>39</xdr:row>
                    <xdr:rowOff>0</xdr:rowOff>
                  </from>
                  <to>
                    <xdr:col>4</xdr:col>
                    <xdr:colOff>355600</xdr:colOff>
                    <xdr:row>40</xdr:row>
                    <xdr:rowOff>127000</xdr:rowOff>
                  </to>
                </anchor>
              </controlPr>
            </control>
          </mc:Choice>
        </mc:AlternateContent>
        <mc:AlternateContent xmlns:mc="http://schemas.openxmlformats.org/markup-compatibility/2006">
          <mc:Choice Requires="x14">
            <control shapeId="5146" r:id="rId18" name="Check Box 26">
              <controlPr locked="0" defaultSize="0" autoFill="0" autoLine="0" autoPict="0">
                <anchor moveWithCells="1">
                  <from>
                    <xdr:col>4</xdr:col>
                    <xdr:colOff>203200</xdr:colOff>
                    <xdr:row>39</xdr:row>
                    <xdr:rowOff>0</xdr:rowOff>
                  </from>
                  <to>
                    <xdr:col>5</xdr:col>
                    <xdr:colOff>800100</xdr:colOff>
                    <xdr:row>40</xdr:row>
                    <xdr:rowOff>127000</xdr:rowOff>
                  </to>
                </anchor>
              </controlPr>
            </control>
          </mc:Choice>
        </mc:AlternateContent>
        <mc:AlternateContent xmlns:mc="http://schemas.openxmlformats.org/markup-compatibility/2006">
          <mc:Choice Requires="x14">
            <control shapeId="5147" r:id="rId19" name="Check Box 27">
              <controlPr locked="0" defaultSize="0" autoFill="0" autoLine="0" autoPict="0">
                <anchor moveWithCells="1">
                  <from>
                    <xdr:col>5</xdr:col>
                    <xdr:colOff>266700</xdr:colOff>
                    <xdr:row>39</xdr:row>
                    <xdr:rowOff>0</xdr:rowOff>
                  </from>
                  <to>
                    <xdr:col>6</xdr:col>
                    <xdr:colOff>876300</xdr:colOff>
                    <xdr:row>40</xdr:row>
                    <xdr:rowOff>127000</xdr:rowOff>
                  </to>
                </anchor>
              </controlPr>
            </control>
          </mc:Choice>
        </mc:AlternateContent>
        <mc:AlternateContent xmlns:mc="http://schemas.openxmlformats.org/markup-compatibility/2006">
          <mc:Choice Requires="x14">
            <control shapeId="5148" r:id="rId20" name="Check Box 28">
              <controlPr locked="0" defaultSize="0" autoFill="0" autoLine="0" autoPict="0">
                <anchor moveWithCells="1">
                  <from>
                    <xdr:col>6</xdr:col>
                    <xdr:colOff>520700</xdr:colOff>
                    <xdr:row>39</xdr:row>
                    <xdr:rowOff>0</xdr:rowOff>
                  </from>
                  <to>
                    <xdr:col>8</xdr:col>
                    <xdr:colOff>88900</xdr:colOff>
                    <xdr:row>40</xdr:row>
                    <xdr:rowOff>127000</xdr:rowOff>
                  </to>
                </anchor>
              </controlPr>
            </control>
          </mc:Choice>
        </mc:AlternateContent>
        <mc:AlternateContent xmlns:mc="http://schemas.openxmlformats.org/markup-compatibility/2006">
          <mc:Choice Requires="x14">
            <control shapeId="5149" r:id="rId21" name="Check Box 29">
              <controlPr locked="0" defaultSize="0" autoFill="0" autoLine="0" autoPict="0">
                <anchor moveWithCells="1">
                  <from>
                    <xdr:col>7</xdr:col>
                    <xdr:colOff>444500</xdr:colOff>
                    <xdr:row>39</xdr:row>
                    <xdr:rowOff>0</xdr:rowOff>
                  </from>
                  <to>
                    <xdr:col>8</xdr:col>
                    <xdr:colOff>838200</xdr:colOff>
                    <xdr:row>40</xdr:row>
                    <xdr:rowOff>127000</xdr:rowOff>
                  </to>
                </anchor>
              </controlPr>
            </control>
          </mc:Choice>
        </mc:AlternateContent>
        <mc:AlternateContent xmlns:mc="http://schemas.openxmlformats.org/markup-compatibility/2006">
          <mc:Choice Requires="x14">
            <control shapeId="5150" r:id="rId22" name="Check Box 30">
              <controlPr locked="0" defaultSize="0" autoFill="0" autoLine="0" autoPict="0">
                <anchor moveWithCells="1">
                  <from>
                    <xdr:col>2</xdr:col>
                    <xdr:colOff>12700</xdr:colOff>
                    <xdr:row>39</xdr:row>
                    <xdr:rowOff>203200</xdr:rowOff>
                  </from>
                  <to>
                    <xdr:col>3</xdr:col>
                    <xdr:colOff>609600</xdr:colOff>
                    <xdr:row>41</xdr:row>
                    <xdr:rowOff>76200</xdr:rowOff>
                  </to>
                </anchor>
              </controlPr>
            </control>
          </mc:Choice>
        </mc:AlternateContent>
        <mc:AlternateContent xmlns:mc="http://schemas.openxmlformats.org/markup-compatibility/2006">
          <mc:Choice Requires="x14">
            <control shapeId="5151" r:id="rId23" name="Check Box 31">
              <controlPr locked="0" defaultSize="0" autoFill="0" autoLine="0" autoPict="0">
                <anchor moveWithCells="1">
                  <from>
                    <xdr:col>2</xdr:col>
                    <xdr:colOff>787400</xdr:colOff>
                    <xdr:row>39</xdr:row>
                    <xdr:rowOff>203200</xdr:rowOff>
                  </from>
                  <to>
                    <xdr:col>4</xdr:col>
                    <xdr:colOff>355600</xdr:colOff>
                    <xdr:row>41</xdr:row>
                    <xdr:rowOff>76200</xdr:rowOff>
                  </to>
                </anchor>
              </controlPr>
            </control>
          </mc:Choice>
        </mc:AlternateContent>
        <mc:AlternateContent xmlns:mc="http://schemas.openxmlformats.org/markup-compatibility/2006">
          <mc:Choice Requires="x14">
            <control shapeId="5153" r:id="rId24" name="Check Box 33">
              <controlPr locked="0" defaultSize="0" autoFill="0" autoLine="0" autoPict="0">
                <anchor moveWithCells="1">
                  <from>
                    <xdr:col>3</xdr:col>
                    <xdr:colOff>927100</xdr:colOff>
                    <xdr:row>39</xdr:row>
                    <xdr:rowOff>203200</xdr:rowOff>
                  </from>
                  <to>
                    <xdr:col>5</xdr:col>
                    <xdr:colOff>495300</xdr:colOff>
                    <xdr:row>41</xdr:row>
                    <xdr:rowOff>76200</xdr:rowOff>
                  </to>
                </anchor>
              </controlPr>
            </control>
          </mc:Choice>
        </mc:AlternateContent>
        <mc:AlternateContent xmlns:mc="http://schemas.openxmlformats.org/markup-compatibility/2006">
          <mc:Choice Requires="x14">
            <control shapeId="5154" r:id="rId25" name="Check Box 34">
              <controlPr locked="0" defaultSize="0" autoFill="0" autoLine="0" autoPict="0">
                <anchor moveWithCells="1">
                  <from>
                    <xdr:col>5</xdr:col>
                    <xdr:colOff>12700</xdr:colOff>
                    <xdr:row>39</xdr:row>
                    <xdr:rowOff>203200</xdr:rowOff>
                  </from>
                  <to>
                    <xdr:col>6</xdr:col>
                    <xdr:colOff>609600</xdr:colOff>
                    <xdr:row>41</xdr:row>
                    <xdr:rowOff>76200</xdr:rowOff>
                  </to>
                </anchor>
              </controlPr>
            </control>
          </mc:Choice>
        </mc:AlternateContent>
        <mc:AlternateContent xmlns:mc="http://schemas.openxmlformats.org/markup-compatibility/2006">
          <mc:Choice Requires="x14">
            <control shapeId="5155" r:id="rId26" name="Check Box 35">
              <controlPr locked="0" defaultSize="0" autoFill="0" autoLine="0" autoPict="0">
                <anchor moveWithCells="1">
                  <from>
                    <xdr:col>5</xdr:col>
                    <xdr:colOff>825500</xdr:colOff>
                    <xdr:row>39</xdr:row>
                    <xdr:rowOff>203200</xdr:rowOff>
                  </from>
                  <to>
                    <xdr:col>7</xdr:col>
                    <xdr:colOff>393700</xdr:colOff>
                    <xdr:row>41</xdr:row>
                    <xdr:rowOff>76200</xdr:rowOff>
                  </to>
                </anchor>
              </controlPr>
            </control>
          </mc:Choice>
        </mc:AlternateContent>
        <mc:AlternateContent xmlns:mc="http://schemas.openxmlformats.org/markup-compatibility/2006">
          <mc:Choice Requires="x14">
            <control shapeId="5156" r:id="rId27" name="Check Box 36">
              <controlPr locked="0" defaultSize="0" autoFill="0" autoLine="0" autoPict="0">
                <anchor moveWithCells="1">
                  <from>
                    <xdr:col>6</xdr:col>
                    <xdr:colOff>546100</xdr:colOff>
                    <xdr:row>39</xdr:row>
                    <xdr:rowOff>203200</xdr:rowOff>
                  </from>
                  <to>
                    <xdr:col>8</xdr:col>
                    <xdr:colOff>114300</xdr:colOff>
                    <xdr:row>41</xdr:row>
                    <xdr:rowOff>76200</xdr:rowOff>
                  </to>
                </anchor>
              </controlPr>
            </control>
          </mc:Choice>
        </mc:AlternateContent>
        <mc:AlternateContent xmlns:mc="http://schemas.openxmlformats.org/markup-compatibility/2006">
          <mc:Choice Requires="x14">
            <control shapeId="5157" r:id="rId28" name="Check Box 37">
              <controlPr locked="0" defaultSize="0" autoFill="0" autoLine="0" autoPict="0">
                <anchor moveWithCells="1">
                  <from>
                    <xdr:col>7</xdr:col>
                    <xdr:colOff>444500</xdr:colOff>
                    <xdr:row>39</xdr:row>
                    <xdr:rowOff>203200</xdr:rowOff>
                  </from>
                  <to>
                    <xdr:col>8</xdr:col>
                    <xdr:colOff>825500</xdr:colOff>
                    <xdr:row>41</xdr:row>
                    <xdr:rowOff>76200</xdr:rowOff>
                  </to>
                </anchor>
              </controlPr>
            </control>
          </mc:Choice>
        </mc:AlternateContent>
        <mc:AlternateContent xmlns:mc="http://schemas.openxmlformats.org/markup-compatibility/2006">
          <mc:Choice Requires="x14">
            <control shapeId="5158" r:id="rId29" name="Check Box 38">
              <controlPr locked="0" defaultSize="0" autoFill="0" autoLine="0" autoPict="0">
                <anchor moveWithCells="1">
                  <from>
                    <xdr:col>2</xdr:col>
                    <xdr:colOff>12700</xdr:colOff>
                    <xdr:row>40</xdr:row>
                    <xdr:rowOff>203200</xdr:rowOff>
                  </from>
                  <to>
                    <xdr:col>5</xdr:col>
                    <xdr:colOff>774700</xdr:colOff>
                    <xdr:row>42</xdr:row>
                    <xdr:rowOff>76200</xdr:rowOff>
                  </to>
                </anchor>
              </controlPr>
            </control>
          </mc:Choice>
        </mc:AlternateContent>
        <mc:AlternateContent xmlns:mc="http://schemas.openxmlformats.org/markup-compatibility/2006">
          <mc:Choice Requires="x14">
            <control shapeId="5160" r:id="rId30" name="Check Box 40">
              <controlPr locked="0" defaultSize="0" autoFill="0" autoLine="0" autoPict="0">
                <anchor moveWithCells="1">
                  <from>
                    <xdr:col>3</xdr:col>
                    <xdr:colOff>495300</xdr:colOff>
                    <xdr:row>39</xdr:row>
                    <xdr:rowOff>0</xdr:rowOff>
                  </from>
                  <to>
                    <xdr:col>5</xdr:col>
                    <xdr:colOff>63500</xdr:colOff>
                    <xdr:row>40</xdr:row>
                    <xdr:rowOff>127000</xdr:rowOff>
                  </to>
                </anchor>
              </controlPr>
            </control>
          </mc:Choice>
        </mc:AlternateContent>
        <mc:AlternateContent xmlns:mc="http://schemas.openxmlformats.org/markup-compatibility/2006">
          <mc:Choice Requires="x14">
            <control shapeId="5164" r:id="rId31" name="Option Button 44">
              <controlPr locked="0" defaultSize="0" autoFill="0" autoLine="0" autoPict="0">
                <anchor moveWithCells="1">
                  <from>
                    <xdr:col>0</xdr:col>
                    <xdr:colOff>1879600</xdr:colOff>
                    <xdr:row>37</xdr:row>
                    <xdr:rowOff>177800</xdr:rowOff>
                  </from>
                  <to>
                    <xdr:col>2</xdr:col>
                    <xdr:colOff>558800</xdr:colOff>
                    <xdr:row>39</xdr:row>
                    <xdr:rowOff>50800</xdr:rowOff>
                  </to>
                </anchor>
              </controlPr>
            </control>
          </mc:Choice>
        </mc:AlternateContent>
        <mc:AlternateContent xmlns:mc="http://schemas.openxmlformats.org/markup-compatibility/2006">
          <mc:Choice Requires="x14">
            <control shapeId="5166" r:id="rId32" name="Check Box 46">
              <controlPr locked="0" defaultSize="0" autoFill="0" autoLine="0" autoPict="0">
                <anchor moveWithCells="1">
                  <from>
                    <xdr:col>1</xdr:col>
                    <xdr:colOff>12700</xdr:colOff>
                    <xdr:row>75</xdr:row>
                    <xdr:rowOff>190500</xdr:rowOff>
                  </from>
                  <to>
                    <xdr:col>2</xdr:col>
                    <xdr:colOff>508000</xdr:colOff>
                    <xdr:row>77</xdr:row>
                    <xdr:rowOff>63500</xdr:rowOff>
                  </to>
                </anchor>
              </controlPr>
            </control>
          </mc:Choice>
        </mc:AlternateContent>
        <mc:AlternateContent xmlns:mc="http://schemas.openxmlformats.org/markup-compatibility/2006">
          <mc:Choice Requires="x14">
            <control shapeId="5167" r:id="rId33" name="Check Box 47">
              <controlPr locked="0" defaultSize="0" autoFill="0" autoLine="0" autoPict="0">
                <anchor moveWithCells="1">
                  <from>
                    <xdr:col>1</xdr:col>
                    <xdr:colOff>736600</xdr:colOff>
                    <xdr:row>75</xdr:row>
                    <xdr:rowOff>190500</xdr:rowOff>
                  </from>
                  <to>
                    <xdr:col>3</xdr:col>
                    <xdr:colOff>203200</xdr:colOff>
                    <xdr:row>77</xdr:row>
                    <xdr:rowOff>63500</xdr:rowOff>
                  </to>
                </anchor>
              </controlPr>
            </control>
          </mc:Choice>
        </mc:AlternateContent>
        <mc:AlternateContent xmlns:mc="http://schemas.openxmlformats.org/markup-compatibility/2006">
          <mc:Choice Requires="x14">
            <control shapeId="5168" r:id="rId34" name="Check Box 48">
              <controlPr locked="0" defaultSize="0" autoFill="0" autoLine="0" autoPict="0">
                <anchor moveWithCells="1">
                  <from>
                    <xdr:col>3</xdr:col>
                    <xdr:colOff>25400</xdr:colOff>
                    <xdr:row>75</xdr:row>
                    <xdr:rowOff>190500</xdr:rowOff>
                  </from>
                  <to>
                    <xdr:col>4</xdr:col>
                    <xdr:colOff>520700</xdr:colOff>
                    <xdr:row>77</xdr:row>
                    <xdr:rowOff>63500</xdr:rowOff>
                  </to>
                </anchor>
              </controlPr>
            </control>
          </mc:Choice>
        </mc:AlternateContent>
        <mc:AlternateContent xmlns:mc="http://schemas.openxmlformats.org/markup-compatibility/2006">
          <mc:Choice Requires="x14">
            <control shapeId="5169" r:id="rId35" name="Check Box 49">
              <controlPr locked="0" defaultSize="0" autoFill="0" autoLine="0" autoPict="0">
                <anchor moveWithCells="1">
                  <from>
                    <xdr:col>4</xdr:col>
                    <xdr:colOff>101600</xdr:colOff>
                    <xdr:row>75</xdr:row>
                    <xdr:rowOff>190500</xdr:rowOff>
                  </from>
                  <to>
                    <xdr:col>5</xdr:col>
                    <xdr:colOff>596900</xdr:colOff>
                    <xdr:row>77</xdr:row>
                    <xdr:rowOff>63500</xdr:rowOff>
                  </to>
                </anchor>
              </controlPr>
            </control>
          </mc:Choice>
        </mc:AlternateContent>
        <mc:AlternateContent xmlns:mc="http://schemas.openxmlformats.org/markup-compatibility/2006">
          <mc:Choice Requires="x14">
            <control shapeId="5170" r:id="rId36" name="Check Box 50">
              <controlPr locked="0" defaultSize="0" autoFill="0" autoLine="0" autoPict="0">
                <anchor moveWithCells="1">
                  <from>
                    <xdr:col>5</xdr:col>
                    <xdr:colOff>101600</xdr:colOff>
                    <xdr:row>75</xdr:row>
                    <xdr:rowOff>190500</xdr:rowOff>
                  </from>
                  <to>
                    <xdr:col>6</xdr:col>
                    <xdr:colOff>596900</xdr:colOff>
                    <xdr:row>77</xdr:row>
                    <xdr:rowOff>63500</xdr:rowOff>
                  </to>
                </anchor>
              </controlPr>
            </control>
          </mc:Choice>
        </mc:AlternateContent>
        <mc:AlternateContent xmlns:mc="http://schemas.openxmlformats.org/markup-compatibility/2006">
          <mc:Choice Requires="x14">
            <control shapeId="5177" r:id="rId37" name="Option Button 57">
              <controlPr locked="0" defaultSize="0" autoFill="0" autoLine="0" autoPict="0">
                <anchor moveWithCells="1">
                  <from>
                    <xdr:col>1</xdr:col>
                    <xdr:colOff>0</xdr:colOff>
                    <xdr:row>12</xdr:row>
                    <xdr:rowOff>190500</xdr:rowOff>
                  </from>
                  <to>
                    <xdr:col>2</xdr:col>
                    <xdr:colOff>571500</xdr:colOff>
                    <xdr:row>14</xdr:row>
                    <xdr:rowOff>63500</xdr:rowOff>
                  </to>
                </anchor>
              </controlPr>
            </control>
          </mc:Choice>
        </mc:AlternateContent>
        <mc:AlternateContent xmlns:mc="http://schemas.openxmlformats.org/markup-compatibility/2006">
          <mc:Choice Requires="x14">
            <control shapeId="5178" r:id="rId38" name="Option Button 58">
              <controlPr defaultSize="0" autoFill="0" autoLine="0" autoPict="0">
                <anchor moveWithCells="1">
                  <from>
                    <xdr:col>2</xdr:col>
                    <xdr:colOff>381000</xdr:colOff>
                    <xdr:row>12</xdr:row>
                    <xdr:rowOff>190500</xdr:rowOff>
                  </from>
                  <to>
                    <xdr:col>5</xdr:col>
                    <xdr:colOff>635000</xdr:colOff>
                    <xdr:row>14</xdr:row>
                    <xdr:rowOff>63500</xdr:rowOff>
                  </to>
                </anchor>
              </controlPr>
            </control>
          </mc:Choice>
        </mc:AlternateContent>
        <mc:AlternateContent xmlns:mc="http://schemas.openxmlformats.org/markup-compatibility/2006">
          <mc:Choice Requires="x14">
            <control shapeId="5188" r:id="rId39" name="Option Button 68">
              <controlPr locked="0" defaultSize="0" autoFill="0" autoLine="0" autoPict="0">
                <anchor moveWithCells="1">
                  <from>
                    <xdr:col>1</xdr:col>
                    <xdr:colOff>0</xdr:colOff>
                    <xdr:row>16</xdr:row>
                    <xdr:rowOff>444500</xdr:rowOff>
                  </from>
                  <to>
                    <xdr:col>2</xdr:col>
                    <xdr:colOff>571500</xdr:colOff>
                    <xdr:row>18</xdr:row>
                    <xdr:rowOff>63500</xdr:rowOff>
                  </to>
                </anchor>
              </controlPr>
            </control>
          </mc:Choice>
        </mc:AlternateContent>
        <mc:AlternateContent xmlns:mc="http://schemas.openxmlformats.org/markup-compatibility/2006">
          <mc:Choice Requires="x14">
            <control shapeId="5199" r:id="rId40" name="Group Box 79">
              <controlPr defaultSize="0" autoFill="0" autoPict="0">
                <anchor moveWithCells="1">
                  <from>
                    <xdr:col>0</xdr:col>
                    <xdr:colOff>1549400</xdr:colOff>
                    <xdr:row>21</xdr:row>
                    <xdr:rowOff>0</xdr:rowOff>
                  </from>
                  <to>
                    <xdr:col>4</xdr:col>
                    <xdr:colOff>685800</xdr:colOff>
                    <xdr:row>22</xdr:row>
                    <xdr:rowOff>508000</xdr:rowOff>
                  </to>
                </anchor>
              </controlPr>
            </control>
          </mc:Choice>
        </mc:AlternateContent>
        <mc:AlternateContent xmlns:mc="http://schemas.openxmlformats.org/markup-compatibility/2006">
          <mc:Choice Requires="x14">
            <control shapeId="5200" r:id="rId41" name="Option Button 80">
              <controlPr locked="0" defaultSize="0" autoFill="0" autoLine="0" autoPict="0">
                <anchor moveWithCells="1">
                  <from>
                    <xdr:col>1</xdr:col>
                    <xdr:colOff>12700</xdr:colOff>
                    <xdr:row>20</xdr:row>
                    <xdr:rowOff>457200</xdr:rowOff>
                  </from>
                  <to>
                    <xdr:col>2</xdr:col>
                    <xdr:colOff>584200</xdr:colOff>
                    <xdr:row>22</xdr:row>
                    <xdr:rowOff>76200</xdr:rowOff>
                  </to>
                </anchor>
              </controlPr>
            </control>
          </mc:Choice>
        </mc:AlternateContent>
        <mc:AlternateContent xmlns:mc="http://schemas.openxmlformats.org/markup-compatibility/2006">
          <mc:Choice Requires="x14">
            <control shapeId="5201" r:id="rId42" name="Option Button 81">
              <controlPr defaultSize="0" autoFill="0" autoLine="0" autoPict="0">
                <anchor moveWithCells="1">
                  <from>
                    <xdr:col>2</xdr:col>
                    <xdr:colOff>0</xdr:colOff>
                    <xdr:row>20</xdr:row>
                    <xdr:rowOff>457200</xdr:rowOff>
                  </from>
                  <to>
                    <xdr:col>4</xdr:col>
                    <xdr:colOff>647700</xdr:colOff>
                    <xdr:row>22</xdr:row>
                    <xdr:rowOff>76200</xdr:rowOff>
                  </to>
                </anchor>
              </controlPr>
            </control>
          </mc:Choice>
        </mc:AlternateContent>
        <mc:AlternateContent xmlns:mc="http://schemas.openxmlformats.org/markup-compatibility/2006">
          <mc:Choice Requires="x14">
            <control shapeId="5216" r:id="rId43" name="Option Button 96">
              <controlPr locked="0" defaultSize="0" autoFill="0" autoLine="0" autoPict="0">
                <anchor moveWithCells="1">
                  <from>
                    <xdr:col>1</xdr:col>
                    <xdr:colOff>0</xdr:colOff>
                    <xdr:row>27</xdr:row>
                    <xdr:rowOff>838200</xdr:rowOff>
                  </from>
                  <to>
                    <xdr:col>2</xdr:col>
                    <xdr:colOff>571500</xdr:colOff>
                    <xdr:row>29</xdr:row>
                    <xdr:rowOff>76200</xdr:rowOff>
                  </to>
                </anchor>
              </controlPr>
            </control>
          </mc:Choice>
        </mc:AlternateContent>
        <mc:AlternateContent xmlns:mc="http://schemas.openxmlformats.org/markup-compatibility/2006">
          <mc:Choice Requires="x14">
            <control shapeId="5217" r:id="rId44" name="Option Button 97">
              <controlPr defaultSize="0" autoFill="0" autoLine="0" autoPict="0">
                <anchor moveWithCells="1">
                  <from>
                    <xdr:col>2</xdr:col>
                    <xdr:colOff>0</xdr:colOff>
                    <xdr:row>27</xdr:row>
                    <xdr:rowOff>838200</xdr:rowOff>
                  </from>
                  <to>
                    <xdr:col>4</xdr:col>
                    <xdr:colOff>927100</xdr:colOff>
                    <xdr:row>29</xdr:row>
                    <xdr:rowOff>76200</xdr:rowOff>
                  </to>
                </anchor>
              </controlPr>
            </control>
          </mc:Choice>
        </mc:AlternateContent>
        <mc:AlternateContent xmlns:mc="http://schemas.openxmlformats.org/markup-compatibility/2006">
          <mc:Choice Requires="x14">
            <control shapeId="5218" r:id="rId45" name="Check Box 98">
              <controlPr locked="0" defaultSize="0" autoFill="0" autoLine="0" autoPict="0">
                <anchor moveWithCells="1">
                  <from>
                    <xdr:col>2</xdr:col>
                    <xdr:colOff>0</xdr:colOff>
                    <xdr:row>29</xdr:row>
                    <xdr:rowOff>25400</xdr:rowOff>
                  </from>
                  <to>
                    <xdr:col>3</xdr:col>
                    <xdr:colOff>50800</xdr:colOff>
                    <xdr:row>29</xdr:row>
                    <xdr:rowOff>393700</xdr:rowOff>
                  </to>
                </anchor>
              </controlPr>
            </control>
          </mc:Choice>
        </mc:AlternateContent>
        <mc:AlternateContent xmlns:mc="http://schemas.openxmlformats.org/markup-compatibility/2006">
          <mc:Choice Requires="x14">
            <control shapeId="5219" r:id="rId46" name="Check Box 99">
              <controlPr locked="0" defaultSize="0" autoFill="0" autoLine="0" autoPict="0">
                <anchor moveWithCells="1">
                  <from>
                    <xdr:col>3</xdr:col>
                    <xdr:colOff>0</xdr:colOff>
                    <xdr:row>29</xdr:row>
                    <xdr:rowOff>25400</xdr:rowOff>
                  </from>
                  <to>
                    <xdr:col>4</xdr:col>
                    <xdr:colOff>596900</xdr:colOff>
                    <xdr:row>29</xdr:row>
                    <xdr:rowOff>393700</xdr:rowOff>
                  </to>
                </anchor>
              </controlPr>
            </control>
          </mc:Choice>
        </mc:AlternateContent>
        <mc:AlternateContent xmlns:mc="http://schemas.openxmlformats.org/markup-compatibility/2006">
          <mc:Choice Requires="x14">
            <control shapeId="5220" r:id="rId47" name="Check Box 100">
              <controlPr locked="0" defaultSize="0" autoFill="0" autoLine="0" autoPict="0">
                <anchor moveWithCells="1">
                  <from>
                    <xdr:col>4</xdr:col>
                    <xdr:colOff>698500</xdr:colOff>
                    <xdr:row>29</xdr:row>
                    <xdr:rowOff>25400</xdr:rowOff>
                  </from>
                  <to>
                    <xdr:col>5</xdr:col>
                    <xdr:colOff>990600</xdr:colOff>
                    <xdr:row>29</xdr:row>
                    <xdr:rowOff>393700</xdr:rowOff>
                  </to>
                </anchor>
              </controlPr>
            </control>
          </mc:Choice>
        </mc:AlternateContent>
        <mc:AlternateContent xmlns:mc="http://schemas.openxmlformats.org/markup-compatibility/2006">
          <mc:Choice Requires="x14">
            <control shapeId="5221" r:id="rId48" name="Check Box 101">
              <controlPr locked="0" defaultSize="0" autoFill="0" autoLine="0" autoPict="0">
                <anchor moveWithCells="1">
                  <from>
                    <xdr:col>2</xdr:col>
                    <xdr:colOff>12700</xdr:colOff>
                    <xdr:row>29</xdr:row>
                    <xdr:rowOff>304800</xdr:rowOff>
                  </from>
                  <to>
                    <xdr:col>4</xdr:col>
                    <xdr:colOff>88900</xdr:colOff>
                    <xdr:row>29</xdr:row>
                    <xdr:rowOff>673100</xdr:rowOff>
                  </to>
                </anchor>
              </controlPr>
            </control>
          </mc:Choice>
        </mc:AlternateContent>
        <mc:AlternateContent xmlns:mc="http://schemas.openxmlformats.org/markup-compatibility/2006">
          <mc:Choice Requires="x14">
            <control shapeId="5225" r:id="rId49" name="Check Box 105">
              <controlPr locked="0" defaultSize="0" autoFill="0" autoLine="0" autoPict="0">
                <anchor moveWithCells="1">
                  <from>
                    <xdr:col>6</xdr:col>
                    <xdr:colOff>25400</xdr:colOff>
                    <xdr:row>29</xdr:row>
                    <xdr:rowOff>12700</xdr:rowOff>
                  </from>
                  <to>
                    <xdr:col>7</xdr:col>
                    <xdr:colOff>876300</xdr:colOff>
                    <xdr:row>29</xdr:row>
                    <xdr:rowOff>393700</xdr:rowOff>
                  </to>
                </anchor>
              </controlPr>
            </control>
          </mc:Choice>
        </mc:AlternateContent>
        <mc:AlternateContent xmlns:mc="http://schemas.openxmlformats.org/markup-compatibility/2006">
          <mc:Choice Requires="x14">
            <control shapeId="5226" r:id="rId50" name="Check Box 106">
              <controlPr locked="0" defaultSize="0" autoFill="0" autoLine="0" autoPict="0">
                <anchor moveWithCells="1">
                  <from>
                    <xdr:col>1</xdr:col>
                    <xdr:colOff>12700</xdr:colOff>
                    <xdr:row>88</xdr:row>
                    <xdr:rowOff>0</xdr:rowOff>
                  </from>
                  <to>
                    <xdr:col>2</xdr:col>
                    <xdr:colOff>584200</xdr:colOff>
                    <xdr:row>89</xdr:row>
                    <xdr:rowOff>127000</xdr:rowOff>
                  </to>
                </anchor>
              </controlPr>
            </control>
          </mc:Choice>
        </mc:AlternateContent>
        <mc:AlternateContent xmlns:mc="http://schemas.openxmlformats.org/markup-compatibility/2006">
          <mc:Choice Requires="x14">
            <control shapeId="5227" r:id="rId51" name="Check Box 107">
              <controlPr locked="0" defaultSize="0" autoFill="0" autoLine="0" autoPict="0">
                <anchor moveWithCells="1">
                  <from>
                    <xdr:col>2</xdr:col>
                    <xdr:colOff>215900</xdr:colOff>
                    <xdr:row>88</xdr:row>
                    <xdr:rowOff>0</xdr:rowOff>
                  </from>
                  <to>
                    <xdr:col>4</xdr:col>
                    <xdr:colOff>762000</xdr:colOff>
                    <xdr:row>89</xdr:row>
                    <xdr:rowOff>127000</xdr:rowOff>
                  </to>
                </anchor>
              </controlPr>
            </control>
          </mc:Choice>
        </mc:AlternateContent>
        <mc:AlternateContent xmlns:mc="http://schemas.openxmlformats.org/markup-compatibility/2006">
          <mc:Choice Requires="x14">
            <control shapeId="5228" r:id="rId52" name="Check Box 108">
              <controlPr locked="0" defaultSize="0" autoFill="0" autoLine="0" autoPict="0">
                <anchor moveWithCells="1">
                  <from>
                    <xdr:col>6</xdr:col>
                    <xdr:colOff>901700</xdr:colOff>
                    <xdr:row>89</xdr:row>
                    <xdr:rowOff>127000</xdr:rowOff>
                  </from>
                  <to>
                    <xdr:col>7</xdr:col>
                    <xdr:colOff>749300</xdr:colOff>
                    <xdr:row>91</xdr:row>
                    <xdr:rowOff>0</xdr:rowOff>
                  </to>
                </anchor>
              </controlPr>
            </control>
          </mc:Choice>
        </mc:AlternateContent>
        <mc:AlternateContent xmlns:mc="http://schemas.openxmlformats.org/markup-compatibility/2006">
          <mc:Choice Requires="x14">
            <control shapeId="5231" r:id="rId53" name="Check Box 111">
              <controlPr locked="0" defaultSize="0" autoFill="0" autoLine="0" autoPict="0">
                <anchor moveWithCells="1">
                  <from>
                    <xdr:col>2</xdr:col>
                    <xdr:colOff>215900</xdr:colOff>
                    <xdr:row>89</xdr:row>
                    <xdr:rowOff>127000</xdr:rowOff>
                  </from>
                  <to>
                    <xdr:col>4</xdr:col>
                    <xdr:colOff>901700</xdr:colOff>
                    <xdr:row>91</xdr:row>
                    <xdr:rowOff>0</xdr:rowOff>
                  </to>
                </anchor>
              </controlPr>
            </control>
          </mc:Choice>
        </mc:AlternateContent>
        <mc:AlternateContent xmlns:mc="http://schemas.openxmlformats.org/markup-compatibility/2006">
          <mc:Choice Requires="x14">
            <control shapeId="5232" r:id="rId54" name="Check Box 112">
              <controlPr locked="0" defaultSize="0" autoFill="0" autoLine="0" autoPict="0">
                <anchor moveWithCells="1">
                  <from>
                    <xdr:col>5</xdr:col>
                    <xdr:colOff>0</xdr:colOff>
                    <xdr:row>88</xdr:row>
                    <xdr:rowOff>0</xdr:rowOff>
                  </from>
                  <to>
                    <xdr:col>7</xdr:col>
                    <xdr:colOff>546100</xdr:colOff>
                    <xdr:row>89</xdr:row>
                    <xdr:rowOff>127000</xdr:rowOff>
                  </to>
                </anchor>
              </controlPr>
            </control>
          </mc:Choice>
        </mc:AlternateContent>
        <mc:AlternateContent xmlns:mc="http://schemas.openxmlformats.org/markup-compatibility/2006">
          <mc:Choice Requires="x14">
            <control shapeId="5233" r:id="rId55" name="Check Box 113">
              <controlPr locked="0" defaultSize="0" autoFill="0" autoLine="0" autoPict="0">
                <anchor moveWithCells="1">
                  <from>
                    <xdr:col>5</xdr:col>
                    <xdr:colOff>0</xdr:colOff>
                    <xdr:row>89</xdr:row>
                    <xdr:rowOff>127000</xdr:rowOff>
                  </from>
                  <to>
                    <xdr:col>6</xdr:col>
                    <xdr:colOff>901700</xdr:colOff>
                    <xdr:row>91</xdr:row>
                    <xdr:rowOff>0</xdr:rowOff>
                  </to>
                </anchor>
              </controlPr>
            </control>
          </mc:Choice>
        </mc:AlternateContent>
        <mc:AlternateContent xmlns:mc="http://schemas.openxmlformats.org/markup-compatibility/2006">
          <mc:Choice Requires="x14">
            <control shapeId="5235" r:id="rId56" name="Group Box 115">
              <controlPr defaultSize="0" autoFill="0" autoPict="0">
                <anchor moveWithCells="1">
                  <from>
                    <xdr:col>0</xdr:col>
                    <xdr:colOff>1587500</xdr:colOff>
                    <xdr:row>83</xdr:row>
                    <xdr:rowOff>114300</xdr:rowOff>
                  </from>
                  <to>
                    <xdr:col>8</xdr:col>
                    <xdr:colOff>292100</xdr:colOff>
                    <xdr:row>85</xdr:row>
                    <xdr:rowOff>114300</xdr:rowOff>
                  </to>
                </anchor>
              </controlPr>
            </control>
          </mc:Choice>
        </mc:AlternateContent>
        <mc:AlternateContent xmlns:mc="http://schemas.openxmlformats.org/markup-compatibility/2006">
          <mc:Choice Requires="x14">
            <control shapeId="5236" r:id="rId57" name="Option Button 116">
              <controlPr locked="0" defaultSize="0" autoFill="0" autoLine="0" autoPict="0">
                <anchor moveWithCells="1">
                  <from>
                    <xdr:col>0</xdr:col>
                    <xdr:colOff>1879600</xdr:colOff>
                    <xdr:row>83</xdr:row>
                    <xdr:rowOff>165100</xdr:rowOff>
                  </from>
                  <to>
                    <xdr:col>2</xdr:col>
                    <xdr:colOff>558800</xdr:colOff>
                    <xdr:row>84</xdr:row>
                    <xdr:rowOff>355600</xdr:rowOff>
                  </to>
                </anchor>
              </controlPr>
            </control>
          </mc:Choice>
        </mc:AlternateContent>
        <mc:AlternateContent xmlns:mc="http://schemas.openxmlformats.org/markup-compatibility/2006">
          <mc:Choice Requires="x14">
            <control shapeId="5237" r:id="rId58" name="Option Button 117">
              <controlPr defaultSize="0" autoFill="0" autoLine="0" autoPict="0">
                <anchor moveWithCells="1">
                  <from>
                    <xdr:col>2</xdr:col>
                    <xdr:colOff>368300</xdr:colOff>
                    <xdr:row>83</xdr:row>
                    <xdr:rowOff>165100</xdr:rowOff>
                  </from>
                  <to>
                    <xdr:col>6</xdr:col>
                    <xdr:colOff>0</xdr:colOff>
                    <xdr:row>84</xdr:row>
                    <xdr:rowOff>355600</xdr:rowOff>
                  </to>
                </anchor>
              </controlPr>
            </control>
          </mc:Choice>
        </mc:AlternateContent>
        <mc:AlternateContent xmlns:mc="http://schemas.openxmlformats.org/markup-compatibility/2006">
          <mc:Choice Requires="x14">
            <control shapeId="5239" r:id="rId59" name="Option Button 119">
              <controlPr defaultSize="0" autoFill="0" autoLine="0" autoPict="0">
                <anchor moveWithCells="1">
                  <from>
                    <xdr:col>0</xdr:col>
                    <xdr:colOff>1879600</xdr:colOff>
                    <xdr:row>84</xdr:row>
                    <xdr:rowOff>228600</xdr:rowOff>
                  </from>
                  <to>
                    <xdr:col>4</xdr:col>
                    <xdr:colOff>558800</xdr:colOff>
                    <xdr:row>85</xdr:row>
                    <xdr:rowOff>101600</xdr:rowOff>
                  </to>
                </anchor>
              </controlPr>
            </control>
          </mc:Choice>
        </mc:AlternateContent>
        <mc:AlternateContent xmlns:mc="http://schemas.openxmlformats.org/markup-compatibility/2006">
          <mc:Choice Requires="x14">
            <control shapeId="5240" r:id="rId60" name="Check Box 120">
              <controlPr locked="0" defaultSize="0" autoFill="0" autoLine="0" autoPict="0">
                <anchor moveWithCells="1">
                  <from>
                    <xdr:col>2</xdr:col>
                    <xdr:colOff>114300</xdr:colOff>
                    <xdr:row>85</xdr:row>
                    <xdr:rowOff>266700</xdr:rowOff>
                  </from>
                  <to>
                    <xdr:col>3</xdr:col>
                    <xdr:colOff>685800</xdr:colOff>
                    <xdr:row>86</xdr:row>
                    <xdr:rowOff>419100</xdr:rowOff>
                  </to>
                </anchor>
              </controlPr>
            </control>
          </mc:Choice>
        </mc:AlternateContent>
        <mc:AlternateContent xmlns:mc="http://schemas.openxmlformats.org/markup-compatibility/2006">
          <mc:Choice Requires="x14">
            <control shapeId="5241" r:id="rId61" name="Check Box 121">
              <controlPr locked="0" defaultSize="0" autoFill="0" autoLine="0" autoPict="0">
                <anchor moveWithCells="1">
                  <from>
                    <xdr:col>4</xdr:col>
                    <xdr:colOff>0</xdr:colOff>
                    <xdr:row>85</xdr:row>
                    <xdr:rowOff>266700</xdr:rowOff>
                  </from>
                  <to>
                    <xdr:col>5</xdr:col>
                    <xdr:colOff>571500</xdr:colOff>
                    <xdr:row>86</xdr:row>
                    <xdr:rowOff>419100</xdr:rowOff>
                  </to>
                </anchor>
              </controlPr>
            </control>
          </mc:Choice>
        </mc:AlternateContent>
        <mc:AlternateContent xmlns:mc="http://schemas.openxmlformats.org/markup-compatibility/2006">
          <mc:Choice Requires="x14">
            <control shapeId="5242" r:id="rId62" name="Check Box 122">
              <controlPr locked="0" defaultSize="0" autoFill="0" autoLine="0" autoPict="0">
                <anchor moveWithCells="1">
                  <from>
                    <xdr:col>5</xdr:col>
                    <xdr:colOff>622300</xdr:colOff>
                    <xdr:row>85</xdr:row>
                    <xdr:rowOff>266700</xdr:rowOff>
                  </from>
                  <to>
                    <xdr:col>8</xdr:col>
                    <xdr:colOff>508000</xdr:colOff>
                    <xdr:row>86</xdr:row>
                    <xdr:rowOff>419100</xdr:rowOff>
                  </to>
                </anchor>
              </controlPr>
            </control>
          </mc:Choice>
        </mc:AlternateContent>
        <mc:AlternateContent xmlns:mc="http://schemas.openxmlformats.org/markup-compatibility/2006">
          <mc:Choice Requires="x14">
            <control shapeId="5243" r:id="rId63" name="Check Box 123">
              <controlPr locked="0" defaultSize="0" autoFill="0" autoLine="0" autoPict="0">
                <anchor moveWithCells="1">
                  <from>
                    <xdr:col>2</xdr:col>
                    <xdr:colOff>114300</xdr:colOff>
                    <xdr:row>86</xdr:row>
                    <xdr:rowOff>266700</xdr:rowOff>
                  </from>
                  <to>
                    <xdr:col>5</xdr:col>
                    <xdr:colOff>114300</xdr:colOff>
                    <xdr:row>86</xdr:row>
                    <xdr:rowOff>685800</xdr:rowOff>
                  </to>
                </anchor>
              </controlPr>
            </control>
          </mc:Choice>
        </mc:AlternateContent>
        <mc:AlternateContent xmlns:mc="http://schemas.openxmlformats.org/markup-compatibility/2006">
          <mc:Choice Requires="x14">
            <control shapeId="5244" r:id="rId64" name="Check Box 124">
              <controlPr locked="0" defaultSize="0" autoFill="0" autoLine="0" autoPict="0">
                <anchor moveWithCells="1">
                  <from>
                    <xdr:col>5</xdr:col>
                    <xdr:colOff>622300</xdr:colOff>
                    <xdr:row>86</xdr:row>
                    <xdr:rowOff>266700</xdr:rowOff>
                  </from>
                  <to>
                    <xdr:col>8</xdr:col>
                    <xdr:colOff>622300</xdr:colOff>
                    <xdr:row>86</xdr:row>
                    <xdr:rowOff>698500</xdr:rowOff>
                  </to>
                </anchor>
              </controlPr>
            </control>
          </mc:Choice>
        </mc:AlternateContent>
        <mc:AlternateContent xmlns:mc="http://schemas.openxmlformats.org/markup-compatibility/2006">
          <mc:Choice Requires="x14">
            <control shapeId="5245" r:id="rId65" name="Check Box 125">
              <controlPr locked="0" defaultSize="0" autoFill="0" autoLine="0" autoPict="0">
                <anchor moveWithCells="1">
                  <from>
                    <xdr:col>2</xdr:col>
                    <xdr:colOff>114300</xdr:colOff>
                    <xdr:row>86</xdr:row>
                    <xdr:rowOff>558800</xdr:rowOff>
                  </from>
                  <to>
                    <xdr:col>5</xdr:col>
                    <xdr:colOff>114300</xdr:colOff>
                    <xdr:row>87</xdr:row>
                    <xdr:rowOff>0</xdr:rowOff>
                  </to>
                </anchor>
              </controlPr>
            </control>
          </mc:Choice>
        </mc:AlternateContent>
        <mc:AlternateContent xmlns:mc="http://schemas.openxmlformats.org/markup-compatibility/2006">
          <mc:Choice Requires="x14">
            <control shapeId="5246" r:id="rId66" name="Group Box 126">
              <controlPr locked="0" defaultSize="0" autoFill="0" autoPict="0">
                <anchor moveWithCells="1">
                  <from>
                    <xdr:col>0</xdr:col>
                    <xdr:colOff>1701800</xdr:colOff>
                    <xdr:row>42</xdr:row>
                    <xdr:rowOff>584200</xdr:rowOff>
                  </from>
                  <to>
                    <xdr:col>8</xdr:col>
                    <xdr:colOff>876300</xdr:colOff>
                    <xdr:row>44</xdr:row>
                    <xdr:rowOff>152400</xdr:rowOff>
                  </to>
                </anchor>
              </controlPr>
            </control>
          </mc:Choice>
        </mc:AlternateContent>
        <mc:AlternateContent xmlns:mc="http://schemas.openxmlformats.org/markup-compatibility/2006">
          <mc:Choice Requires="x14">
            <control shapeId="5247" r:id="rId67" name="Option Button 127">
              <controlPr defaultSize="0" autoFill="0" autoLine="0" autoPict="0">
                <anchor moveWithCells="1">
                  <from>
                    <xdr:col>0</xdr:col>
                    <xdr:colOff>1879600</xdr:colOff>
                    <xdr:row>42</xdr:row>
                    <xdr:rowOff>711200</xdr:rowOff>
                  </from>
                  <to>
                    <xdr:col>2</xdr:col>
                    <xdr:colOff>127000</xdr:colOff>
                    <xdr:row>43</xdr:row>
                    <xdr:rowOff>330200</xdr:rowOff>
                  </to>
                </anchor>
              </controlPr>
            </control>
          </mc:Choice>
        </mc:AlternateContent>
        <mc:AlternateContent xmlns:mc="http://schemas.openxmlformats.org/markup-compatibility/2006">
          <mc:Choice Requires="x14">
            <control shapeId="5248" r:id="rId68" name="Option Button 128">
              <controlPr defaultSize="0" autoFill="0" autoLine="0" autoPict="0">
                <anchor moveWithCells="1">
                  <from>
                    <xdr:col>2</xdr:col>
                    <xdr:colOff>177800</xdr:colOff>
                    <xdr:row>42</xdr:row>
                    <xdr:rowOff>711200</xdr:rowOff>
                  </from>
                  <to>
                    <xdr:col>4</xdr:col>
                    <xdr:colOff>165100</xdr:colOff>
                    <xdr:row>43</xdr:row>
                    <xdr:rowOff>330200</xdr:rowOff>
                  </to>
                </anchor>
              </controlPr>
            </control>
          </mc:Choice>
        </mc:AlternateContent>
        <mc:AlternateContent xmlns:mc="http://schemas.openxmlformats.org/markup-compatibility/2006">
          <mc:Choice Requires="x14">
            <control shapeId="5249" r:id="rId69" name="Option Button 129">
              <controlPr defaultSize="0" autoFill="0" autoLine="0" autoPict="0">
                <anchor moveWithCells="1">
                  <from>
                    <xdr:col>4</xdr:col>
                    <xdr:colOff>431800</xdr:colOff>
                    <xdr:row>42</xdr:row>
                    <xdr:rowOff>711200</xdr:rowOff>
                  </from>
                  <to>
                    <xdr:col>6</xdr:col>
                    <xdr:colOff>419100</xdr:colOff>
                    <xdr:row>43</xdr:row>
                    <xdr:rowOff>330200</xdr:rowOff>
                  </to>
                </anchor>
              </controlPr>
            </control>
          </mc:Choice>
        </mc:AlternateContent>
        <mc:AlternateContent xmlns:mc="http://schemas.openxmlformats.org/markup-compatibility/2006">
          <mc:Choice Requires="x14">
            <control shapeId="5251" r:id="rId70" name="Option Button 131">
              <controlPr defaultSize="0" autoFill="0" autoLine="0" autoPict="0">
                <anchor moveWithCells="1">
                  <from>
                    <xdr:col>6</xdr:col>
                    <xdr:colOff>368300</xdr:colOff>
                    <xdr:row>42</xdr:row>
                    <xdr:rowOff>711200</xdr:rowOff>
                  </from>
                  <to>
                    <xdr:col>8</xdr:col>
                    <xdr:colOff>342900</xdr:colOff>
                    <xdr:row>43</xdr:row>
                    <xdr:rowOff>330200</xdr:rowOff>
                  </to>
                </anchor>
              </controlPr>
            </control>
          </mc:Choice>
        </mc:AlternateContent>
        <mc:AlternateContent xmlns:mc="http://schemas.openxmlformats.org/markup-compatibility/2006">
          <mc:Choice Requires="x14">
            <control shapeId="5253" r:id="rId71" name="Option Button 133">
              <controlPr defaultSize="0" autoFill="0" autoLine="0" autoPict="0">
                <anchor moveWithCells="1">
                  <from>
                    <xdr:col>0</xdr:col>
                    <xdr:colOff>1866900</xdr:colOff>
                    <xdr:row>43</xdr:row>
                    <xdr:rowOff>190500</xdr:rowOff>
                  </from>
                  <to>
                    <xdr:col>2</xdr:col>
                    <xdr:colOff>901700</xdr:colOff>
                    <xdr:row>44</xdr:row>
                    <xdr:rowOff>0</xdr:rowOff>
                  </to>
                </anchor>
              </controlPr>
            </control>
          </mc:Choice>
        </mc:AlternateContent>
        <mc:AlternateContent xmlns:mc="http://schemas.openxmlformats.org/markup-compatibility/2006">
          <mc:Choice Requires="x14">
            <control shapeId="5254" r:id="rId72" name="Option Button 134">
              <controlPr defaultSize="0" autoFill="0" autoLine="0" autoPict="0">
                <anchor moveWithCells="1">
                  <from>
                    <xdr:col>2</xdr:col>
                    <xdr:colOff>165100</xdr:colOff>
                    <xdr:row>43</xdr:row>
                    <xdr:rowOff>190500</xdr:rowOff>
                  </from>
                  <to>
                    <xdr:col>4</xdr:col>
                    <xdr:colOff>952500</xdr:colOff>
                    <xdr:row>44</xdr:row>
                    <xdr:rowOff>0</xdr:rowOff>
                  </to>
                </anchor>
              </controlPr>
            </control>
          </mc:Choice>
        </mc:AlternateContent>
        <mc:AlternateContent xmlns:mc="http://schemas.openxmlformats.org/markup-compatibility/2006">
          <mc:Choice Requires="x14">
            <control shapeId="5258" r:id="rId73" name="Group Box 138">
              <controlPr defaultSize="0" autoFill="0" autoPict="0">
                <anchor moveWithCells="1">
                  <from>
                    <xdr:col>0</xdr:col>
                    <xdr:colOff>1676400</xdr:colOff>
                    <xdr:row>44</xdr:row>
                    <xdr:rowOff>508000</xdr:rowOff>
                  </from>
                  <to>
                    <xdr:col>9</xdr:col>
                    <xdr:colOff>0</xdr:colOff>
                    <xdr:row>60</xdr:row>
                    <xdr:rowOff>12700</xdr:rowOff>
                  </to>
                </anchor>
              </controlPr>
            </control>
          </mc:Choice>
        </mc:AlternateContent>
        <mc:AlternateContent xmlns:mc="http://schemas.openxmlformats.org/markup-compatibility/2006">
          <mc:Choice Requires="x14">
            <control shapeId="5259" r:id="rId74" name="Option Button 139">
              <controlPr locked="0" defaultSize="0" autoFill="0" autoLine="0" autoPict="0">
                <anchor moveWithCells="1">
                  <from>
                    <xdr:col>1</xdr:col>
                    <xdr:colOff>12700</xdr:colOff>
                    <xdr:row>44</xdr:row>
                    <xdr:rowOff>685800</xdr:rowOff>
                  </from>
                  <to>
                    <xdr:col>2</xdr:col>
                    <xdr:colOff>584200</xdr:colOff>
                    <xdr:row>46</xdr:row>
                    <xdr:rowOff>50800</xdr:rowOff>
                  </to>
                </anchor>
              </controlPr>
            </control>
          </mc:Choice>
        </mc:AlternateContent>
        <mc:AlternateContent xmlns:mc="http://schemas.openxmlformats.org/markup-compatibility/2006">
          <mc:Choice Requires="x14">
            <control shapeId="5260" r:id="rId75" name="Option Button 140">
              <controlPr defaultSize="0" autoFill="0" autoLine="0" autoPict="0">
                <anchor moveWithCells="1">
                  <from>
                    <xdr:col>2</xdr:col>
                    <xdr:colOff>241300</xdr:colOff>
                    <xdr:row>44</xdr:row>
                    <xdr:rowOff>685800</xdr:rowOff>
                  </from>
                  <to>
                    <xdr:col>3</xdr:col>
                    <xdr:colOff>939800</xdr:colOff>
                    <xdr:row>46</xdr:row>
                    <xdr:rowOff>50800</xdr:rowOff>
                  </to>
                </anchor>
              </controlPr>
            </control>
          </mc:Choice>
        </mc:AlternateContent>
        <mc:AlternateContent xmlns:mc="http://schemas.openxmlformats.org/markup-compatibility/2006">
          <mc:Choice Requires="x14">
            <control shapeId="5261" r:id="rId76" name="Option Button 141">
              <controlPr defaultSize="0" autoFill="0" autoLine="0" autoPict="0">
                <anchor moveWithCells="1">
                  <from>
                    <xdr:col>4</xdr:col>
                    <xdr:colOff>12700</xdr:colOff>
                    <xdr:row>44</xdr:row>
                    <xdr:rowOff>685800</xdr:rowOff>
                  </from>
                  <to>
                    <xdr:col>5</xdr:col>
                    <xdr:colOff>711200</xdr:colOff>
                    <xdr:row>46</xdr:row>
                    <xdr:rowOff>50800</xdr:rowOff>
                  </to>
                </anchor>
              </controlPr>
            </control>
          </mc:Choice>
        </mc:AlternateContent>
        <mc:AlternateContent xmlns:mc="http://schemas.openxmlformats.org/markup-compatibility/2006">
          <mc:Choice Requires="x14">
            <control shapeId="5264" r:id="rId77" name="Option Button 144">
              <controlPr defaultSize="0" autoFill="0" autoLine="0" autoPict="0">
                <anchor moveWithCells="1">
                  <from>
                    <xdr:col>1</xdr:col>
                    <xdr:colOff>12700</xdr:colOff>
                    <xdr:row>45</xdr:row>
                    <xdr:rowOff>203200</xdr:rowOff>
                  </from>
                  <to>
                    <xdr:col>2</xdr:col>
                    <xdr:colOff>927100</xdr:colOff>
                    <xdr:row>46</xdr:row>
                    <xdr:rowOff>330200</xdr:rowOff>
                  </to>
                </anchor>
              </controlPr>
            </control>
          </mc:Choice>
        </mc:AlternateContent>
        <mc:AlternateContent xmlns:mc="http://schemas.openxmlformats.org/markup-compatibility/2006">
          <mc:Choice Requires="x14">
            <control shapeId="5265" r:id="rId78" name="Option Button 145">
              <controlPr defaultSize="0" autoFill="0" autoLine="0" autoPict="0">
                <anchor moveWithCells="1">
                  <from>
                    <xdr:col>3</xdr:col>
                    <xdr:colOff>317500</xdr:colOff>
                    <xdr:row>45</xdr:row>
                    <xdr:rowOff>203200</xdr:rowOff>
                  </from>
                  <to>
                    <xdr:col>6</xdr:col>
                    <xdr:colOff>25400</xdr:colOff>
                    <xdr:row>46</xdr:row>
                    <xdr:rowOff>330200</xdr:rowOff>
                  </to>
                </anchor>
              </controlPr>
            </control>
          </mc:Choice>
        </mc:AlternateContent>
        <mc:AlternateContent xmlns:mc="http://schemas.openxmlformats.org/markup-compatibility/2006">
          <mc:Choice Requires="x14">
            <control shapeId="5266" r:id="rId79" name="Option Button 146">
              <controlPr defaultSize="0" autoFill="0" autoLine="0" autoPict="0">
                <anchor moveWithCells="1">
                  <from>
                    <xdr:col>6</xdr:col>
                    <xdr:colOff>203200</xdr:colOff>
                    <xdr:row>45</xdr:row>
                    <xdr:rowOff>203200</xdr:rowOff>
                  </from>
                  <to>
                    <xdr:col>8</xdr:col>
                    <xdr:colOff>863600</xdr:colOff>
                    <xdr:row>46</xdr:row>
                    <xdr:rowOff>330200</xdr:rowOff>
                  </to>
                </anchor>
              </controlPr>
            </control>
          </mc:Choice>
        </mc:AlternateContent>
        <mc:AlternateContent xmlns:mc="http://schemas.openxmlformats.org/markup-compatibility/2006">
          <mc:Choice Requires="x14">
            <control shapeId="5267" r:id="rId80" name="Option Button 147">
              <controlPr defaultSize="0" autoFill="0" autoLine="0" autoPict="0">
                <anchor moveWithCells="1">
                  <from>
                    <xdr:col>1</xdr:col>
                    <xdr:colOff>12700</xdr:colOff>
                    <xdr:row>46</xdr:row>
                    <xdr:rowOff>203200</xdr:rowOff>
                  </from>
                  <to>
                    <xdr:col>2</xdr:col>
                    <xdr:colOff>711200</xdr:colOff>
                    <xdr:row>47</xdr:row>
                    <xdr:rowOff>0</xdr:rowOff>
                  </to>
                </anchor>
              </controlPr>
            </control>
          </mc:Choice>
        </mc:AlternateContent>
        <mc:AlternateContent xmlns:mc="http://schemas.openxmlformats.org/markup-compatibility/2006">
          <mc:Choice Requires="x14">
            <control shapeId="5282" r:id="rId81" name="Check Box 162">
              <controlPr locked="0" defaultSize="0" autoFill="0" autoLine="0" autoPict="0">
                <anchor moveWithCells="1">
                  <from>
                    <xdr:col>1</xdr:col>
                    <xdr:colOff>101600</xdr:colOff>
                    <xdr:row>78</xdr:row>
                    <xdr:rowOff>63500</xdr:rowOff>
                  </from>
                  <to>
                    <xdr:col>2</xdr:col>
                    <xdr:colOff>711200</xdr:colOff>
                    <xdr:row>79</xdr:row>
                    <xdr:rowOff>152400</xdr:rowOff>
                  </to>
                </anchor>
              </controlPr>
            </control>
          </mc:Choice>
        </mc:AlternateContent>
        <mc:AlternateContent xmlns:mc="http://schemas.openxmlformats.org/markup-compatibility/2006">
          <mc:Choice Requires="x14">
            <control shapeId="5283" r:id="rId82" name="Check Box 163">
              <controlPr locked="0" defaultSize="0" autoFill="0" autoLine="0" autoPict="0">
                <anchor moveWithCells="1">
                  <from>
                    <xdr:col>1</xdr:col>
                    <xdr:colOff>889000</xdr:colOff>
                    <xdr:row>78</xdr:row>
                    <xdr:rowOff>63500</xdr:rowOff>
                  </from>
                  <to>
                    <xdr:col>4</xdr:col>
                    <xdr:colOff>838200</xdr:colOff>
                    <xdr:row>79</xdr:row>
                    <xdr:rowOff>152400</xdr:rowOff>
                  </to>
                </anchor>
              </controlPr>
            </control>
          </mc:Choice>
        </mc:AlternateContent>
        <mc:AlternateContent xmlns:mc="http://schemas.openxmlformats.org/markup-compatibility/2006">
          <mc:Choice Requires="x14">
            <control shapeId="5284" r:id="rId83" name="Check Box 164">
              <controlPr locked="0" defaultSize="0" autoFill="0" autoLine="0" autoPict="0">
                <anchor moveWithCells="1">
                  <from>
                    <xdr:col>4</xdr:col>
                    <xdr:colOff>1028700</xdr:colOff>
                    <xdr:row>78</xdr:row>
                    <xdr:rowOff>63500</xdr:rowOff>
                  </from>
                  <to>
                    <xdr:col>8</xdr:col>
                    <xdr:colOff>609600</xdr:colOff>
                    <xdr:row>79</xdr:row>
                    <xdr:rowOff>152400</xdr:rowOff>
                  </to>
                </anchor>
              </controlPr>
            </control>
          </mc:Choice>
        </mc:AlternateContent>
        <mc:AlternateContent xmlns:mc="http://schemas.openxmlformats.org/markup-compatibility/2006">
          <mc:Choice Requires="x14">
            <control shapeId="5285" r:id="rId84" name="Check Box 165">
              <controlPr locked="0" defaultSize="0" autoFill="0" autoLine="0" autoPict="0">
                <anchor moveWithCells="1">
                  <from>
                    <xdr:col>1</xdr:col>
                    <xdr:colOff>88900</xdr:colOff>
                    <xdr:row>79</xdr:row>
                    <xdr:rowOff>152400</xdr:rowOff>
                  </from>
                  <to>
                    <xdr:col>2</xdr:col>
                    <xdr:colOff>698500</xdr:colOff>
                    <xdr:row>80</xdr:row>
                    <xdr:rowOff>241300</xdr:rowOff>
                  </to>
                </anchor>
              </controlPr>
            </control>
          </mc:Choice>
        </mc:AlternateContent>
        <mc:AlternateContent xmlns:mc="http://schemas.openxmlformats.org/markup-compatibility/2006">
          <mc:Choice Requires="x14">
            <control shapeId="5286" r:id="rId85" name="Check Box 166">
              <controlPr locked="0" defaultSize="0" autoFill="0" autoLine="0" autoPict="0">
                <anchor moveWithCells="1">
                  <from>
                    <xdr:col>1</xdr:col>
                    <xdr:colOff>889000</xdr:colOff>
                    <xdr:row>79</xdr:row>
                    <xdr:rowOff>165100</xdr:rowOff>
                  </from>
                  <to>
                    <xdr:col>3</xdr:col>
                    <xdr:colOff>469900</xdr:colOff>
                    <xdr:row>80</xdr:row>
                    <xdr:rowOff>241300</xdr:rowOff>
                  </to>
                </anchor>
              </controlPr>
            </control>
          </mc:Choice>
        </mc:AlternateContent>
        <mc:AlternateContent xmlns:mc="http://schemas.openxmlformats.org/markup-compatibility/2006">
          <mc:Choice Requires="x14">
            <control shapeId="5287" r:id="rId86" name="Check Box 167">
              <controlPr locked="0" defaultSize="0" autoFill="0" autoLine="0" autoPict="0">
                <anchor moveWithCells="1">
                  <from>
                    <xdr:col>3</xdr:col>
                    <xdr:colOff>190500</xdr:colOff>
                    <xdr:row>79</xdr:row>
                    <xdr:rowOff>152400</xdr:rowOff>
                  </from>
                  <to>
                    <xdr:col>5</xdr:col>
                    <xdr:colOff>203200</xdr:colOff>
                    <xdr:row>80</xdr:row>
                    <xdr:rowOff>228600</xdr:rowOff>
                  </to>
                </anchor>
              </controlPr>
            </control>
          </mc:Choice>
        </mc:AlternateContent>
        <mc:AlternateContent xmlns:mc="http://schemas.openxmlformats.org/markup-compatibility/2006">
          <mc:Choice Requires="x14">
            <control shapeId="5288" r:id="rId87" name="Check Box 168">
              <controlPr locked="0" defaultSize="0" autoFill="0" autoLine="0" autoPict="0">
                <anchor moveWithCells="1">
                  <from>
                    <xdr:col>5</xdr:col>
                    <xdr:colOff>241300</xdr:colOff>
                    <xdr:row>79</xdr:row>
                    <xdr:rowOff>152400</xdr:rowOff>
                  </from>
                  <to>
                    <xdr:col>8</xdr:col>
                    <xdr:colOff>63500</xdr:colOff>
                    <xdr:row>80</xdr:row>
                    <xdr:rowOff>228600</xdr:rowOff>
                  </to>
                </anchor>
              </controlPr>
            </control>
          </mc:Choice>
        </mc:AlternateContent>
        <mc:AlternateContent xmlns:mc="http://schemas.openxmlformats.org/markup-compatibility/2006">
          <mc:Choice Requires="x14">
            <control shapeId="5289" r:id="rId88" name="Check Box 169">
              <controlPr locked="0" defaultSize="0" autoFill="0" autoLine="0" autoPict="0">
                <anchor moveWithCells="1">
                  <from>
                    <xdr:col>1</xdr:col>
                    <xdr:colOff>88900</xdr:colOff>
                    <xdr:row>80</xdr:row>
                    <xdr:rowOff>215900</xdr:rowOff>
                  </from>
                  <to>
                    <xdr:col>3</xdr:col>
                    <xdr:colOff>114300</xdr:colOff>
                    <xdr:row>80</xdr:row>
                    <xdr:rowOff>546100</xdr:rowOff>
                  </to>
                </anchor>
              </controlPr>
            </control>
          </mc:Choice>
        </mc:AlternateContent>
        <mc:AlternateContent xmlns:mc="http://schemas.openxmlformats.org/markup-compatibility/2006">
          <mc:Choice Requires="x14">
            <control shapeId="5290" r:id="rId89" name="Check Box 170">
              <controlPr locked="0" defaultSize="0" autoFill="0" autoLine="0" autoPict="0">
                <anchor moveWithCells="1">
                  <from>
                    <xdr:col>3</xdr:col>
                    <xdr:colOff>12700</xdr:colOff>
                    <xdr:row>80</xdr:row>
                    <xdr:rowOff>203200</xdr:rowOff>
                  </from>
                  <to>
                    <xdr:col>5</xdr:col>
                    <xdr:colOff>406400</xdr:colOff>
                    <xdr:row>80</xdr:row>
                    <xdr:rowOff>546100</xdr:rowOff>
                  </to>
                </anchor>
              </controlPr>
            </control>
          </mc:Choice>
        </mc:AlternateContent>
        <mc:AlternateContent xmlns:mc="http://schemas.openxmlformats.org/markup-compatibility/2006">
          <mc:Choice Requires="x14">
            <control shapeId="5291" r:id="rId90" name="Check Box 171">
              <controlPr locked="0" defaultSize="0" autoFill="0" autoLine="0" autoPict="0">
                <anchor moveWithCells="1">
                  <from>
                    <xdr:col>5</xdr:col>
                    <xdr:colOff>25400</xdr:colOff>
                    <xdr:row>80</xdr:row>
                    <xdr:rowOff>203200</xdr:rowOff>
                  </from>
                  <to>
                    <xdr:col>6</xdr:col>
                    <xdr:colOff>635000</xdr:colOff>
                    <xdr:row>80</xdr:row>
                    <xdr:rowOff>546100</xdr:rowOff>
                  </to>
                </anchor>
              </controlPr>
            </control>
          </mc:Choice>
        </mc:AlternateContent>
        <mc:AlternateContent xmlns:mc="http://schemas.openxmlformats.org/markup-compatibility/2006">
          <mc:Choice Requires="x14">
            <control shapeId="5292" r:id="rId91" name="Check Box 172">
              <controlPr locked="0" defaultSize="0" autoFill="0" autoLine="0" autoPict="0">
                <anchor moveWithCells="1">
                  <from>
                    <xdr:col>6</xdr:col>
                    <xdr:colOff>38100</xdr:colOff>
                    <xdr:row>80</xdr:row>
                    <xdr:rowOff>203200</xdr:rowOff>
                  </from>
                  <to>
                    <xdr:col>7</xdr:col>
                    <xdr:colOff>647700</xdr:colOff>
                    <xdr:row>80</xdr:row>
                    <xdr:rowOff>546100</xdr:rowOff>
                  </to>
                </anchor>
              </controlPr>
            </control>
          </mc:Choice>
        </mc:AlternateContent>
        <mc:AlternateContent xmlns:mc="http://schemas.openxmlformats.org/markup-compatibility/2006">
          <mc:Choice Requires="x14">
            <control shapeId="5293" r:id="rId92" name="Check Box 173">
              <controlPr locked="0" defaultSize="0" autoFill="0" autoLine="0" autoPict="0">
                <anchor moveWithCells="1">
                  <from>
                    <xdr:col>1</xdr:col>
                    <xdr:colOff>88900</xdr:colOff>
                    <xdr:row>80</xdr:row>
                    <xdr:rowOff>558800</xdr:rowOff>
                  </from>
                  <to>
                    <xdr:col>2</xdr:col>
                    <xdr:colOff>698500</xdr:colOff>
                    <xdr:row>80</xdr:row>
                    <xdr:rowOff>901700</xdr:rowOff>
                  </to>
                </anchor>
              </controlPr>
            </control>
          </mc:Choice>
        </mc:AlternateContent>
        <mc:AlternateContent xmlns:mc="http://schemas.openxmlformats.org/markup-compatibility/2006">
          <mc:Choice Requires="x14">
            <control shapeId="5294" r:id="rId93" name="Check Box 174">
              <controlPr locked="0" defaultSize="0" autoFill="0" autoLine="0" autoPict="0">
                <anchor moveWithCells="1">
                  <from>
                    <xdr:col>2</xdr:col>
                    <xdr:colOff>330200</xdr:colOff>
                    <xdr:row>80</xdr:row>
                    <xdr:rowOff>571500</xdr:rowOff>
                  </from>
                  <to>
                    <xdr:col>5</xdr:col>
                    <xdr:colOff>12700</xdr:colOff>
                    <xdr:row>80</xdr:row>
                    <xdr:rowOff>901700</xdr:rowOff>
                  </to>
                </anchor>
              </controlPr>
            </control>
          </mc:Choice>
        </mc:AlternateContent>
        <mc:AlternateContent xmlns:mc="http://schemas.openxmlformats.org/markup-compatibility/2006">
          <mc:Choice Requires="x14">
            <control shapeId="5296" r:id="rId94" name="Check Box 176">
              <controlPr locked="0" defaultSize="0" autoFill="0" autoLine="0" autoPict="0">
                <anchor moveWithCells="1">
                  <from>
                    <xdr:col>4</xdr:col>
                    <xdr:colOff>101600</xdr:colOff>
                    <xdr:row>80</xdr:row>
                    <xdr:rowOff>571500</xdr:rowOff>
                  </from>
                  <to>
                    <xdr:col>6</xdr:col>
                    <xdr:colOff>812800</xdr:colOff>
                    <xdr:row>80</xdr:row>
                    <xdr:rowOff>901700</xdr:rowOff>
                  </to>
                </anchor>
              </controlPr>
            </control>
          </mc:Choice>
        </mc:AlternateContent>
        <mc:AlternateContent xmlns:mc="http://schemas.openxmlformats.org/markup-compatibility/2006">
          <mc:Choice Requires="x14">
            <control shapeId="5297" r:id="rId95" name="Check Box 177">
              <controlPr locked="0" defaultSize="0" autoFill="0" autoLine="0" autoPict="0">
                <anchor moveWithCells="1">
                  <from>
                    <xdr:col>5</xdr:col>
                    <xdr:colOff>800100</xdr:colOff>
                    <xdr:row>80</xdr:row>
                    <xdr:rowOff>571500</xdr:rowOff>
                  </from>
                  <to>
                    <xdr:col>8</xdr:col>
                    <xdr:colOff>482600</xdr:colOff>
                    <xdr:row>80</xdr:row>
                    <xdr:rowOff>901700</xdr:rowOff>
                  </to>
                </anchor>
              </controlPr>
            </control>
          </mc:Choice>
        </mc:AlternateContent>
        <mc:AlternateContent xmlns:mc="http://schemas.openxmlformats.org/markup-compatibility/2006">
          <mc:Choice Requires="x14">
            <control shapeId="5132" r:id="rId96" name="Group Box 12">
              <controlPr defaultSize="0" autoFill="0" autoPict="0">
                <anchor moveWithCells="1">
                  <from>
                    <xdr:col>2</xdr:col>
                    <xdr:colOff>342900</xdr:colOff>
                    <xdr:row>5</xdr:row>
                    <xdr:rowOff>127000</xdr:rowOff>
                  </from>
                  <to>
                    <xdr:col>7</xdr:col>
                    <xdr:colOff>0</xdr:colOff>
                    <xdr:row>8</xdr:row>
                    <xdr:rowOff>127000</xdr:rowOff>
                  </to>
                </anchor>
              </controlPr>
            </control>
          </mc:Choice>
        </mc:AlternateContent>
        <mc:AlternateContent xmlns:mc="http://schemas.openxmlformats.org/markup-compatibility/2006">
          <mc:Choice Requires="x14">
            <control shapeId="5121" r:id="rId97" name="Group Box 1">
              <controlPr defaultSize="0" autoFill="0" autoPict="0">
                <anchor moveWithCells="1">
                  <from>
                    <xdr:col>0</xdr:col>
                    <xdr:colOff>1587500</xdr:colOff>
                    <xdr:row>2</xdr:row>
                    <xdr:rowOff>139700</xdr:rowOff>
                  </from>
                  <to>
                    <xdr:col>9</xdr:col>
                    <xdr:colOff>0</xdr:colOff>
                    <xdr:row>4</xdr:row>
                    <xdr:rowOff>152400</xdr:rowOff>
                  </to>
                </anchor>
              </controlPr>
            </control>
          </mc:Choice>
        </mc:AlternateContent>
        <mc:AlternateContent xmlns:mc="http://schemas.openxmlformats.org/markup-compatibility/2006">
          <mc:Choice Requires="x14">
            <control shapeId="5124" r:id="rId98" name="Option Button 4">
              <controlPr defaultSize="0" autoFill="0" autoLine="0" autoPict="0">
                <anchor moveWithCells="1">
                  <from>
                    <xdr:col>3</xdr:col>
                    <xdr:colOff>850900</xdr:colOff>
                    <xdr:row>2</xdr:row>
                    <xdr:rowOff>203200</xdr:rowOff>
                  </from>
                  <to>
                    <xdr:col>5</xdr:col>
                    <xdr:colOff>469900</xdr:colOff>
                    <xdr:row>4</xdr:row>
                    <xdr:rowOff>76200</xdr:rowOff>
                  </to>
                </anchor>
              </controlPr>
            </control>
          </mc:Choice>
        </mc:AlternateContent>
        <mc:AlternateContent xmlns:mc="http://schemas.openxmlformats.org/markup-compatibility/2006">
          <mc:Choice Requires="x14">
            <control shapeId="5128" r:id="rId99" name="Group Box 8">
              <controlPr defaultSize="0" autoFill="0" autoPict="0">
                <anchor moveWithCells="1">
                  <from>
                    <xdr:col>0</xdr:col>
                    <xdr:colOff>1790700</xdr:colOff>
                    <xdr:row>3</xdr:row>
                    <xdr:rowOff>139700</xdr:rowOff>
                  </from>
                  <to>
                    <xdr:col>4</xdr:col>
                    <xdr:colOff>609600</xdr:colOff>
                    <xdr:row>5</xdr:row>
                    <xdr:rowOff>114300</xdr:rowOff>
                  </to>
                </anchor>
              </controlPr>
            </control>
          </mc:Choice>
        </mc:AlternateContent>
        <mc:AlternateContent xmlns:mc="http://schemas.openxmlformats.org/markup-compatibility/2006">
          <mc:Choice Requires="x14">
            <control shapeId="5131" r:id="rId100" name="Option Button 11">
              <controlPr defaultSize="0" autoFill="0" autoLine="0" autoPict="0">
                <anchor moveWithCells="1">
                  <from>
                    <xdr:col>3</xdr:col>
                    <xdr:colOff>0</xdr:colOff>
                    <xdr:row>3</xdr:row>
                    <xdr:rowOff>203200</xdr:rowOff>
                  </from>
                  <to>
                    <xdr:col>4</xdr:col>
                    <xdr:colOff>571500</xdr:colOff>
                    <xdr:row>5</xdr:row>
                    <xdr:rowOff>76200</xdr:rowOff>
                  </to>
                </anchor>
              </controlPr>
            </control>
          </mc:Choice>
        </mc:AlternateContent>
        <mc:AlternateContent xmlns:mc="http://schemas.openxmlformats.org/markup-compatibility/2006">
          <mc:Choice Requires="x14">
            <control shapeId="5215" r:id="rId101" name="Group Box 95">
              <controlPr defaultSize="0" autoFill="0" autoPict="0">
                <anchor moveWithCells="1">
                  <from>
                    <xdr:col>0</xdr:col>
                    <xdr:colOff>1612900</xdr:colOff>
                    <xdr:row>27</xdr:row>
                    <xdr:rowOff>749300</xdr:rowOff>
                  </from>
                  <to>
                    <xdr:col>6</xdr:col>
                    <xdr:colOff>139700</xdr:colOff>
                    <xdr:row>29</xdr:row>
                    <xdr:rowOff>368300</xdr:rowOff>
                  </to>
                </anchor>
              </controlPr>
            </control>
          </mc:Choice>
        </mc:AlternateContent>
        <mc:AlternateContent xmlns:mc="http://schemas.openxmlformats.org/markup-compatibility/2006">
          <mc:Choice Requires="x14">
            <control shapeId="5176" r:id="rId102" name="Group Box 56">
              <controlPr defaultSize="0" autoFill="0" autoPict="0">
                <anchor moveWithCells="1">
                  <from>
                    <xdr:col>0</xdr:col>
                    <xdr:colOff>1701800</xdr:colOff>
                    <xdr:row>12</xdr:row>
                    <xdr:rowOff>165100</xdr:rowOff>
                  </from>
                  <to>
                    <xdr:col>8</xdr:col>
                    <xdr:colOff>177800</xdr:colOff>
                    <xdr:row>15</xdr:row>
                    <xdr:rowOff>63500</xdr:rowOff>
                  </to>
                </anchor>
              </controlPr>
            </control>
          </mc:Choice>
        </mc:AlternateContent>
        <mc:AlternateContent xmlns:mc="http://schemas.openxmlformats.org/markup-compatibility/2006">
          <mc:Choice Requires="x14">
            <control shapeId="5141" r:id="rId103" name="Group Box 21">
              <controlPr defaultSize="0" autoFill="0" autoPict="0">
                <anchor moveWithCells="1">
                  <from>
                    <xdr:col>0</xdr:col>
                    <xdr:colOff>1498600</xdr:colOff>
                    <xdr:row>35</xdr:row>
                    <xdr:rowOff>127000</xdr:rowOff>
                  </from>
                  <to>
                    <xdr:col>5</xdr:col>
                    <xdr:colOff>330200</xdr:colOff>
                    <xdr:row>37</xdr:row>
                    <xdr:rowOff>152400</xdr:rowOff>
                  </to>
                </anchor>
              </controlPr>
            </control>
          </mc:Choice>
        </mc:AlternateContent>
        <mc:AlternateContent xmlns:mc="http://schemas.openxmlformats.org/markup-compatibility/2006">
          <mc:Choice Requires="x14">
            <control shapeId="5143" r:id="rId104" name="Option Button 23">
              <controlPr defaultSize="0" autoFill="0" autoLine="0" autoPict="0">
                <anchor moveWithCells="1">
                  <from>
                    <xdr:col>2</xdr:col>
                    <xdr:colOff>12700</xdr:colOff>
                    <xdr:row>35</xdr:row>
                    <xdr:rowOff>203200</xdr:rowOff>
                  </from>
                  <to>
                    <xdr:col>3</xdr:col>
                    <xdr:colOff>584200</xdr:colOff>
                    <xdr:row>37</xdr:row>
                    <xdr:rowOff>76200</xdr:rowOff>
                  </to>
                </anchor>
              </controlPr>
            </control>
          </mc:Choice>
        </mc:AlternateContent>
        <mc:AlternateContent xmlns:mc="http://schemas.openxmlformats.org/markup-compatibility/2006">
          <mc:Choice Requires="x14">
            <control shapeId="5138" r:id="rId105" name="Group Box 18">
              <controlPr defaultSize="0" autoFill="0" autoPict="0">
                <anchor moveWithCells="1">
                  <from>
                    <xdr:col>0</xdr:col>
                    <xdr:colOff>1485900</xdr:colOff>
                    <xdr:row>10</xdr:row>
                    <xdr:rowOff>152400</xdr:rowOff>
                  </from>
                  <to>
                    <xdr:col>4</xdr:col>
                    <xdr:colOff>698500</xdr:colOff>
                    <xdr:row>13</xdr:row>
                    <xdr:rowOff>152400</xdr:rowOff>
                  </to>
                </anchor>
              </controlPr>
            </control>
          </mc:Choice>
        </mc:AlternateContent>
        <mc:AlternateContent xmlns:mc="http://schemas.openxmlformats.org/markup-compatibility/2006">
          <mc:Choice Requires="x14">
            <control shapeId="5140" r:id="rId106" name="Option Button 20">
              <controlPr defaultSize="0" autoFill="0" autoLine="0" autoPict="0">
                <anchor moveWithCells="1">
                  <from>
                    <xdr:col>2</xdr:col>
                    <xdr:colOff>0</xdr:colOff>
                    <xdr:row>10</xdr:row>
                    <xdr:rowOff>203200</xdr:rowOff>
                  </from>
                  <to>
                    <xdr:col>3</xdr:col>
                    <xdr:colOff>571500</xdr:colOff>
                    <xdr:row>12</xdr:row>
                    <xdr:rowOff>76200</xdr:rowOff>
                  </to>
                </anchor>
              </controlPr>
            </control>
          </mc:Choice>
        </mc:AlternateContent>
        <mc:AlternateContent xmlns:mc="http://schemas.openxmlformats.org/markup-compatibility/2006">
          <mc:Choice Requires="x14">
            <control shapeId="5187" r:id="rId107" name="Group Box 67">
              <controlPr defaultSize="0" autoFill="0" autoPict="0">
                <anchor moveWithCells="1">
                  <from>
                    <xdr:col>0</xdr:col>
                    <xdr:colOff>1600200</xdr:colOff>
                    <xdr:row>16</xdr:row>
                    <xdr:rowOff>304800</xdr:rowOff>
                  </from>
                  <to>
                    <xdr:col>5</xdr:col>
                    <xdr:colOff>622300</xdr:colOff>
                    <xdr:row>18</xdr:row>
                    <xdr:rowOff>304800</xdr:rowOff>
                  </to>
                </anchor>
              </controlPr>
            </control>
          </mc:Choice>
        </mc:AlternateContent>
        <mc:AlternateContent xmlns:mc="http://schemas.openxmlformats.org/markup-compatibility/2006">
          <mc:Choice Requires="x14">
            <control shapeId="5189" r:id="rId108" name="Option Button 69">
              <controlPr defaultSize="0" autoFill="0" autoLine="0" autoPict="0">
                <anchor moveWithCells="1">
                  <from>
                    <xdr:col>2</xdr:col>
                    <xdr:colOff>0</xdr:colOff>
                    <xdr:row>16</xdr:row>
                    <xdr:rowOff>444500</xdr:rowOff>
                  </from>
                  <to>
                    <xdr:col>5</xdr:col>
                    <xdr:colOff>127000</xdr:colOff>
                    <xdr:row>18</xdr:row>
                    <xdr:rowOff>63500</xdr:rowOff>
                  </to>
                </anchor>
              </controlPr>
            </control>
          </mc:Choice>
        </mc:AlternateContent>
        <mc:AlternateContent xmlns:mc="http://schemas.openxmlformats.org/markup-compatibility/2006">
          <mc:Choice Requires="x14">
            <control shapeId="5162" r:id="rId109" name="Group Box 42">
              <controlPr defaultSize="0" autoFill="0" autoPict="0">
                <anchor moveWithCells="1">
                  <from>
                    <xdr:col>0</xdr:col>
                    <xdr:colOff>1435100</xdr:colOff>
                    <xdr:row>37</xdr:row>
                    <xdr:rowOff>127000</xdr:rowOff>
                  </from>
                  <to>
                    <xdr:col>6</xdr:col>
                    <xdr:colOff>215900</xdr:colOff>
                    <xdr:row>39</xdr:row>
                    <xdr:rowOff>127000</xdr:rowOff>
                  </to>
                </anchor>
              </controlPr>
            </control>
          </mc:Choice>
        </mc:AlternateContent>
        <mc:AlternateContent xmlns:mc="http://schemas.openxmlformats.org/markup-compatibility/2006">
          <mc:Choice Requires="x14">
            <control shapeId="5165" r:id="rId110" name="Option Button 45">
              <controlPr defaultSize="0" autoFill="0" autoLine="0" autoPict="0">
                <anchor moveWithCells="1">
                  <from>
                    <xdr:col>2</xdr:col>
                    <xdr:colOff>0</xdr:colOff>
                    <xdr:row>37</xdr:row>
                    <xdr:rowOff>177800</xdr:rowOff>
                  </from>
                  <to>
                    <xdr:col>5</xdr:col>
                    <xdr:colOff>279400</xdr:colOff>
                    <xdr:row>39</xdr:row>
                    <xdr:rowOff>50800</xdr:rowOff>
                  </to>
                </anchor>
              </controlPr>
            </control>
          </mc:Choice>
        </mc:AlternateContent>
        <mc:AlternateContent xmlns:mc="http://schemas.openxmlformats.org/markup-compatibility/2006">
          <mc:Choice Requires="x14">
            <control shapeId="8" r:id="rId111" name="Check Box 82">
              <controlPr locked="0" defaultSize="0" autoFill="0" autoLine="0" autoPict="0">
                <anchor moveWithCells="1" sizeWithCells="1">
                  <from>
                    <xdr:col>2</xdr:col>
                    <xdr:colOff>25400</xdr:colOff>
                    <xdr:row>21</xdr:row>
                    <xdr:rowOff>228600</xdr:rowOff>
                  </from>
                  <to>
                    <xdr:col>3</xdr:col>
                    <xdr:colOff>660400</xdr:colOff>
                    <xdr:row>22</xdr:row>
                    <xdr:rowOff>317500</xdr:rowOff>
                  </to>
                </anchor>
              </controlPr>
            </control>
          </mc:Choice>
        </mc:AlternateContent>
        <mc:AlternateContent xmlns:mc="http://schemas.openxmlformats.org/markup-compatibility/2006">
          <mc:Choice Requires="x14">
            <control shapeId="9" r:id="rId112" name="Check Box 83">
              <controlPr locked="0" defaultSize="0" autoFill="0" autoLine="0" autoPict="0">
                <anchor moveWithCells="1" sizeWithCells="1">
                  <from>
                    <xdr:col>3</xdr:col>
                    <xdr:colOff>228600</xdr:colOff>
                    <xdr:row>21</xdr:row>
                    <xdr:rowOff>228600</xdr:rowOff>
                  </from>
                  <to>
                    <xdr:col>4</xdr:col>
                    <xdr:colOff>863600</xdr:colOff>
                    <xdr:row>22</xdr:row>
                    <xdr:rowOff>317500</xdr:rowOff>
                  </to>
                </anchor>
              </controlPr>
            </control>
          </mc:Choice>
        </mc:AlternateContent>
        <mc:AlternateContent xmlns:mc="http://schemas.openxmlformats.org/markup-compatibility/2006">
          <mc:Choice Requires="x14">
            <control shapeId="10" r:id="rId113" name="Check Box 84">
              <controlPr locked="0" defaultSize="0" autoFill="0" autoLine="0" autoPict="0">
                <anchor moveWithCells="1" sizeWithCells="1">
                  <from>
                    <xdr:col>4</xdr:col>
                    <xdr:colOff>457200</xdr:colOff>
                    <xdr:row>21</xdr:row>
                    <xdr:rowOff>228600</xdr:rowOff>
                  </from>
                  <to>
                    <xdr:col>6</xdr:col>
                    <xdr:colOff>63500</xdr:colOff>
                    <xdr:row>22</xdr:row>
                    <xdr:rowOff>317500</xdr:rowOff>
                  </to>
                </anchor>
              </controlPr>
            </control>
          </mc:Choice>
        </mc:AlternateContent>
        <mc:AlternateContent xmlns:mc="http://schemas.openxmlformats.org/markup-compatibility/2006">
          <mc:Choice Requires="x14">
            <control shapeId="11" r:id="rId114" name="Check Box 85">
              <controlPr locked="0" defaultSize="0" autoFill="0" autoLine="0" autoPict="0">
                <anchor moveWithCells="1" sizeWithCells="1">
                  <from>
                    <xdr:col>6</xdr:col>
                    <xdr:colOff>469900</xdr:colOff>
                    <xdr:row>21</xdr:row>
                    <xdr:rowOff>228600</xdr:rowOff>
                  </from>
                  <to>
                    <xdr:col>8</xdr:col>
                    <xdr:colOff>76200</xdr:colOff>
                    <xdr:row>22</xdr:row>
                    <xdr:rowOff>317500</xdr:rowOff>
                  </to>
                </anchor>
              </controlPr>
            </control>
          </mc:Choice>
        </mc:AlternateContent>
        <mc:AlternateContent xmlns:mc="http://schemas.openxmlformats.org/markup-compatibility/2006">
          <mc:Choice Requires="x14">
            <control shapeId="12" r:id="rId115" name="Check Box 86">
              <controlPr locked="0" defaultSize="0" autoFill="0" autoLine="0" autoPict="0">
                <anchor moveWithCells="1" sizeWithCells="1">
                  <from>
                    <xdr:col>2</xdr:col>
                    <xdr:colOff>25400</xdr:colOff>
                    <xdr:row>22</xdr:row>
                    <xdr:rowOff>330200</xdr:rowOff>
                  </from>
                  <to>
                    <xdr:col>3</xdr:col>
                    <xdr:colOff>660400</xdr:colOff>
                    <xdr:row>23</xdr:row>
                    <xdr:rowOff>12700</xdr:rowOff>
                  </to>
                </anchor>
              </controlPr>
            </control>
          </mc:Choice>
        </mc:AlternateContent>
        <mc:AlternateContent xmlns:mc="http://schemas.openxmlformats.org/markup-compatibility/2006">
          <mc:Choice Requires="x14">
            <control shapeId="13" r:id="rId116" name="Check Box 87">
              <controlPr locked="0" defaultSize="0" autoFill="0" autoLine="0" autoPict="0">
                <anchor moveWithCells="1" sizeWithCells="1">
                  <from>
                    <xdr:col>3</xdr:col>
                    <xdr:colOff>889000</xdr:colOff>
                    <xdr:row>22</xdr:row>
                    <xdr:rowOff>330200</xdr:rowOff>
                  </from>
                  <to>
                    <xdr:col>5</xdr:col>
                    <xdr:colOff>482600</xdr:colOff>
                    <xdr:row>23</xdr:row>
                    <xdr:rowOff>12700</xdr:rowOff>
                  </to>
                </anchor>
              </controlPr>
            </control>
          </mc:Choice>
        </mc:AlternateContent>
        <mc:AlternateContent xmlns:mc="http://schemas.openxmlformats.org/markup-compatibility/2006">
          <mc:Choice Requires="x14">
            <control shapeId="14" r:id="rId117" name="Check Box 88">
              <controlPr locked="0" defaultSize="0" autoFill="0" autoLine="0" autoPict="0">
                <anchor moveWithCells="1" sizeWithCells="1">
                  <from>
                    <xdr:col>5</xdr:col>
                    <xdr:colOff>952500</xdr:colOff>
                    <xdr:row>22</xdr:row>
                    <xdr:rowOff>330200</xdr:rowOff>
                  </from>
                  <to>
                    <xdr:col>7</xdr:col>
                    <xdr:colOff>546100</xdr:colOff>
                    <xdr:row>23</xdr:row>
                    <xdr:rowOff>12700</xdr:rowOff>
                  </to>
                </anchor>
              </controlPr>
            </control>
          </mc:Choice>
        </mc:AlternateContent>
        <mc:AlternateContent xmlns:mc="http://schemas.openxmlformats.org/markup-compatibility/2006">
          <mc:Choice Requires="x14">
            <control shapeId="15" r:id="rId118" name="Check Box 89">
              <controlPr locked="0" defaultSize="0" autoFill="0" autoLine="0" autoPict="0">
                <anchor moveWithCells="1" sizeWithCells="1">
                  <from>
                    <xdr:col>7</xdr:col>
                    <xdr:colOff>495300</xdr:colOff>
                    <xdr:row>22</xdr:row>
                    <xdr:rowOff>330200</xdr:rowOff>
                  </from>
                  <to>
                    <xdr:col>9</xdr:col>
                    <xdr:colOff>101600</xdr:colOff>
                    <xdr:row>23</xdr:row>
                    <xdr:rowOff>12700</xdr:rowOff>
                  </to>
                </anchor>
              </controlPr>
            </control>
          </mc:Choice>
        </mc:AlternateContent>
        <mc:AlternateContent xmlns:mc="http://schemas.openxmlformats.org/markup-compatibility/2006">
          <mc:Choice Requires="x14">
            <control shapeId="16" r:id="rId119" name="Check Box 90">
              <controlPr locked="0" defaultSize="0" autoFill="0" autoLine="0" autoPict="0">
                <anchor moveWithCells="1" sizeWithCells="1">
                  <from>
                    <xdr:col>2</xdr:col>
                    <xdr:colOff>25400</xdr:colOff>
                    <xdr:row>23</xdr:row>
                    <xdr:rowOff>25400</xdr:rowOff>
                  </from>
                  <to>
                    <xdr:col>3</xdr:col>
                    <xdr:colOff>660400</xdr:colOff>
                    <xdr:row>24</xdr:row>
                    <xdr:rowOff>114300</xdr:rowOff>
                  </to>
                </anchor>
              </controlPr>
            </control>
          </mc:Choice>
        </mc:AlternateContent>
        <mc:AlternateContent xmlns:mc="http://schemas.openxmlformats.org/markup-compatibility/2006">
          <mc:Choice Requires="x14">
            <control shapeId="17" r:id="rId120" name="Check Box 91">
              <controlPr locked="0" defaultSize="0" autoFill="0" autoLine="0" autoPict="0">
                <anchor moveWithCells="1" sizeWithCells="1">
                  <from>
                    <xdr:col>3</xdr:col>
                    <xdr:colOff>228600</xdr:colOff>
                    <xdr:row>23</xdr:row>
                    <xdr:rowOff>25400</xdr:rowOff>
                  </from>
                  <to>
                    <xdr:col>4</xdr:col>
                    <xdr:colOff>863600</xdr:colOff>
                    <xdr:row>24</xdr:row>
                    <xdr:rowOff>114300</xdr:rowOff>
                  </to>
                </anchor>
              </controlPr>
            </control>
          </mc:Choice>
        </mc:AlternateContent>
        <mc:AlternateContent xmlns:mc="http://schemas.openxmlformats.org/markup-compatibility/2006">
          <mc:Choice Requires="x14">
            <control shapeId="18" r:id="rId121" name="Check Box 92">
              <controlPr locked="0" defaultSize="0" autoFill="0" autoLine="0" autoPict="0">
                <anchor moveWithCells="1" sizeWithCells="1">
                  <from>
                    <xdr:col>4</xdr:col>
                    <xdr:colOff>457200</xdr:colOff>
                    <xdr:row>23</xdr:row>
                    <xdr:rowOff>25400</xdr:rowOff>
                  </from>
                  <to>
                    <xdr:col>6</xdr:col>
                    <xdr:colOff>63500</xdr:colOff>
                    <xdr:row>24</xdr:row>
                    <xdr:rowOff>114300</xdr:rowOff>
                  </to>
                </anchor>
              </controlPr>
            </control>
          </mc:Choice>
        </mc:AlternateContent>
        <mc:AlternateContent xmlns:mc="http://schemas.openxmlformats.org/markup-compatibility/2006">
          <mc:Choice Requires="x14">
            <control shapeId="19" r:id="rId122" name="Check Box 93">
              <controlPr locked="0" defaultSize="0" autoFill="0" autoLine="0" autoPict="0">
                <anchor moveWithCells="1" sizeWithCells="1">
                  <from>
                    <xdr:col>5</xdr:col>
                    <xdr:colOff>698500</xdr:colOff>
                    <xdr:row>23</xdr:row>
                    <xdr:rowOff>25400</xdr:rowOff>
                  </from>
                  <to>
                    <xdr:col>7</xdr:col>
                    <xdr:colOff>304800</xdr:colOff>
                    <xdr:row>24</xdr:row>
                    <xdr:rowOff>114300</xdr:rowOff>
                  </to>
                </anchor>
              </controlPr>
            </control>
          </mc:Choice>
        </mc:AlternateContent>
        <mc:AlternateContent xmlns:mc="http://schemas.openxmlformats.org/markup-compatibility/2006">
          <mc:Choice Requires="x14">
            <control shapeId="20" r:id="rId123" name="Check Box 94">
              <controlPr locked="0" defaultSize="0" autoFill="0" autoLine="0" autoPict="0">
                <anchor moveWithCells="1" sizeWithCells="1">
                  <from>
                    <xdr:col>2</xdr:col>
                    <xdr:colOff>12700</xdr:colOff>
                    <xdr:row>24</xdr:row>
                    <xdr:rowOff>114300</xdr:rowOff>
                  </from>
                  <to>
                    <xdr:col>4</xdr:col>
                    <xdr:colOff>762000</xdr:colOff>
                    <xdr:row>25</xdr:row>
                    <xdr:rowOff>203200</xdr:rowOff>
                  </to>
                </anchor>
              </controlPr>
            </control>
          </mc:Choice>
        </mc:AlternateContent>
        <mc:AlternateContent xmlns:mc="http://schemas.openxmlformats.org/markup-compatibility/2006">
          <mc:Choice Requires="x14">
            <control shapeId="21" r:id="rId124" name="Check Box 178">
              <controlPr locked="0" defaultSize="0" autoFill="0" autoLine="0" autoPict="0">
                <anchor moveWithCells="1" sizeWithCells="1">
                  <from>
                    <xdr:col>6</xdr:col>
                    <xdr:colOff>1028700</xdr:colOff>
                    <xdr:row>23</xdr:row>
                    <xdr:rowOff>25400</xdr:rowOff>
                  </from>
                  <to>
                    <xdr:col>8</xdr:col>
                    <xdr:colOff>635000</xdr:colOff>
                    <xdr:row>24</xdr:row>
                    <xdr:rowOff>114300</xdr:rowOff>
                  </to>
                </anchor>
              </controlPr>
            </control>
          </mc:Choice>
        </mc:AlternateContent>
        <mc:AlternateContent xmlns:mc="http://schemas.openxmlformats.org/markup-compatibility/2006">
          <mc:Choice Requires="x14">
            <control shapeId="22" r:id="rId125" name="Check Box 59">
              <controlPr locked="0" defaultSize="0" autoFill="0" autoLine="0" autoPict="0">
                <anchor moveWithCells="1" sizeWithCells="1">
                  <from>
                    <xdr:col>2</xdr:col>
                    <xdr:colOff>0</xdr:colOff>
                    <xdr:row>13</xdr:row>
                    <xdr:rowOff>139700</xdr:rowOff>
                  </from>
                  <to>
                    <xdr:col>3</xdr:col>
                    <xdr:colOff>495300</xdr:colOff>
                    <xdr:row>15</xdr:row>
                    <xdr:rowOff>330200</xdr:rowOff>
                  </to>
                </anchor>
              </controlPr>
            </control>
          </mc:Choice>
        </mc:AlternateContent>
        <mc:AlternateContent xmlns:mc="http://schemas.openxmlformats.org/markup-compatibility/2006">
          <mc:Choice Requires="x14">
            <control shapeId="23" r:id="rId126" name="Check Box 60">
              <controlPr locked="0" defaultSize="0" autoFill="0" autoLine="0" autoPict="0">
                <anchor moveWithCells="1" sizeWithCells="1">
                  <from>
                    <xdr:col>3</xdr:col>
                    <xdr:colOff>495300</xdr:colOff>
                    <xdr:row>13</xdr:row>
                    <xdr:rowOff>139700</xdr:rowOff>
                  </from>
                  <to>
                    <xdr:col>4</xdr:col>
                    <xdr:colOff>952500</xdr:colOff>
                    <xdr:row>15</xdr:row>
                    <xdr:rowOff>330200</xdr:rowOff>
                  </to>
                </anchor>
              </controlPr>
            </control>
          </mc:Choice>
        </mc:AlternateContent>
        <mc:AlternateContent xmlns:mc="http://schemas.openxmlformats.org/markup-compatibility/2006">
          <mc:Choice Requires="x14">
            <control shapeId="24" r:id="rId127" name="Check Box 61">
              <controlPr locked="0" defaultSize="0" autoFill="0" autoLine="0" autoPict="0">
                <anchor moveWithCells="1" sizeWithCells="1">
                  <from>
                    <xdr:col>4</xdr:col>
                    <xdr:colOff>952500</xdr:colOff>
                    <xdr:row>13</xdr:row>
                    <xdr:rowOff>139700</xdr:rowOff>
                  </from>
                  <to>
                    <xdr:col>6</xdr:col>
                    <xdr:colOff>76200</xdr:colOff>
                    <xdr:row>15</xdr:row>
                    <xdr:rowOff>330200</xdr:rowOff>
                  </to>
                </anchor>
              </controlPr>
            </control>
          </mc:Choice>
        </mc:AlternateContent>
        <mc:AlternateContent xmlns:mc="http://schemas.openxmlformats.org/markup-compatibility/2006">
          <mc:Choice Requires="x14">
            <control shapeId="25" r:id="rId128" name="Check Box 62">
              <controlPr locked="0" defaultSize="0" autoFill="0" autoLine="0" autoPict="0">
                <anchor moveWithCells="1" sizeWithCells="1">
                  <from>
                    <xdr:col>6</xdr:col>
                    <xdr:colOff>114300</xdr:colOff>
                    <xdr:row>13</xdr:row>
                    <xdr:rowOff>139700</xdr:rowOff>
                  </from>
                  <to>
                    <xdr:col>6</xdr:col>
                    <xdr:colOff>914400</xdr:colOff>
                    <xdr:row>15</xdr:row>
                    <xdr:rowOff>330200</xdr:rowOff>
                  </to>
                </anchor>
              </controlPr>
            </control>
          </mc:Choice>
        </mc:AlternateContent>
        <mc:AlternateContent xmlns:mc="http://schemas.openxmlformats.org/markup-compatibility/2006">
          <mc:Choice Requires="x14">
            <control shapeId="26" r:id="rId129" name="Check Box 63">
              <controlPr locked="0" defaultSize="0" autoFill="0" autoLine="0" autoPict="0">
                <anchor moveWithCells="1" sizeWithCells="1">
                  <from>
                    <xdr:col>6</xdr:col>
                    <xdr:colOff>927100</xdr:colOff>
                    <xdr:row>13</xdr:row>
                    <xdr:rowOff>139700</xdr:rowOff>
                  </from>
                  <to>
                    <xdr:col>8</xdr:col>
                    <xdr:colOff>508000</xdr:colOff>
                    <xdr:row>15</xdr:row>
                    <xdr:rowOff>330200</xdr:rowOff>
                  </to>
                </anchor>
              </controlPr>
            </control>
          </mc:Choice>
        </mc:AlternateContent>
        <mc:AlternateContent xmlns:mc="http://schemas.openxmlformats.org/markup-compatibility/2006">
          <mc:Choice Requires="x14">
            <control shapeId="27" r:id="rId130" name="Check Box 64">
              <controlPr locked="0" defaultSize="0" autoFill="0" autoLine="0" autoPict="0">
                <anchor moveWithCells="1" sizeWithCells="1">
                  <from>
                    <xdr:col>2</xdr:col>
                    <xdr:colOff>0</xdr:colOff>
                    <xdr:row>15</xdr:row>
                    <xdr:rowOff>152400</xdr:rowOff>
                  </from>
                  <to>
                    <xdr:col>3</xdr:col>
                    <xdr:colOff>393700</xdr:colOff>
                    <xdr:row>15</xdr:row>
                    <xdr:rowOff>762000</xdr:rowOff>
                  </to>
                </anchor>
              </controlPr>
            </control>
          </mc:Choice>
        </mc:AlternateContent>
        <mc:AlternateContent xmlns:mc="http://schemas.openxmlformats.org/markup-compatibility/2006">
          <mc:Choice Requires="x14">
            <control shapeId="28" r:id="rId131" name="Check Box 65">
              <controlPr locked="0" defaultSize="0" autoFill="0" autoLine="0" autoPict="0">
                <anchor moveWithCells="1" sizeWithCells="1">
                  <from>
                    <xdr:col>4</xdr:col>
                    <xdr:colOff>850900</xdr:colOff>
                    <xdr:row>15</xdr:row>
                    <xdr:rowOff>127000</xdr:rowOff>
                  </from>
                  <to>
                    <xdr:col>6</xdr:col>
                    <xdr:colOff>406400</xdr:colOff>
                    <xdr:row>15</xdr:row>
                    <xdr:rowOff>736600</xdr:rowOff>
                  </to>
                </anchor>
              </controlPr>
            </control>
          </mc:Choice>
        </mc:AlternateContent>
        <mc:AlternateContent xmlns:mc="http://schemas.openxmlformats.org/markup-compatibility/2006">
          <mc:Choice Requires="x14">
            <control shapeId="29" r:id="rId132" name="Check Box 66">
              <controlPr locked="0" defaultSize="0" autoFill="0" autoLine="0" autoPict="0">
                <anchor moveWithCells="1" sizeWithCells="1">
                  <from>
                    <xdr:col>3</xdr:col>
                    <xdr:colOff>381000</xdr:colOff>
                    <xdr:row>15</xdr:row>
                    <xdr:rowOff>152400</xdr:rowOff>
                  </from>
                  <to>
                    <xdr:col>4</xdr:col>
                    <xdr:colOff>736600</xdr:colOff>
                    <xdr:row>15</xdr:row>
                    <xdr:rowOff>762000</xdr:rowOff>
                  </to>
                </anchor>
              </controlPr>
            </control>
          </mc:Choice>
        </mc:AlternateContent>
        <mc:AlternateContent xmlns:mc="http://schemas.openxmlformats.org/markup-compatibility/2006">
          <mc:Choice Requires="x14">
            <control shapeId="30" r:id="rId133" name="Check Box 102">
              <controlPr locked="0" defaultSize="0" autoFill="0" autoLine="0" autoPict="0">
                <anchor moveWithCells="1" sizeWithCells="1">
                  <from>
                    <xdr:col>2</xdr:col>
                    <xdr:colOff>0</xdr:colOff>
                    <xdr:row>15</xdr:row>
                    <xdr:rowOff>584200</xdr:rowOff>
                  </from>
                  <to>
                    <xdr:col>4</xdr:col>
                    <xdr:colOff>406400</xdr:colOff>
                    <xdr:row>16</xdr:row>
                    <xdr:rowOff>101600</xdr:rowOff>
                  </to>
                </anchor>
              </controlPr>
            </control>
          </mc:Choice>
        </mc:AlternateContent>
        <mc:AlternateContent xmlns:mc="http://schemas.openxmlformats.org/markup-compatibility/2006">
          <mc:Choice Requires="x14">
            <control shapeId="31" r:id="rId134" name="Check Box 103">
              <controlPr locked="0" defaultSize="0" autoFill="0" autoLine="0" autoPict="0">
                <anchor moveWithCells="1" sizeWithCells="1">
                  <from>
                    <xdr:col>6</xdr:col>
                    <xdr:colOff>419100</xdr:colOff>
                    <xdr:row>15</xdr:row>
                    <xdr:rowOff>127000</xdr:rowOff>
                  </from>
                  <to>
                    <xdr:col>8</xdr:col>
                    <xdr:colOff>546100</xdr:colOff>
                    <xdr:row>15</xdr:row>
                    <xdr:rowOff>736600</xdr:rowOff>
                  </to>
                </anchor>
              </controlPr>
            </control>
          </mc:Choice>
        </mc:AlternateContent>
        <mc:AlternateContent xmlns:mc="http://schemas.openxmlformats.org/markup-compatibility/2006">
          <mc:Choice Requires="x14">
            <control shapeId="32" r:id="rId135" name="Check Box 70">
              <controlPr locked="0" defaultSize="0" autoFill="0" autoLine="0" autoPict="0">
                <anchor moveWithCells="1" sizeWithCells="1">
                  <from>
                    <xdr:col>2</xdr:col>
                    <xdr:colOff>0</xdr:colOff>
                    <xdr:row>17</xdr:row>
                    <xdr:rowOff>203200</xdr:rowOff>
                  </from>
                  <to>
                    <xdr:col>3</xdr:col>
                    <xdr:colOff>127000</xdr:colOff>
                    <xdr:row>19</xdr:row>
                    <xdr:rowOff>139700</xdr:rowOff>
                  </to>
                </anchor>
              </controlPr>
            </control>
          </mc:Choice>
        </mc:AlternateContent>
        <mc:AlternateContent xmlns:mc="http://schemas.openxmlformats.org/markup-compatibility/2006">
          <mc:Choice Requires="x14">
            <control shapeId="33" r:id="rId136" name="Check Box 71">
              <controlPr locked="0" defaultSize="0" autoFill="0" autoLine="0" autoPict="0">
                <anchor moveWithCells="1" sizeWithCells="1">
                  <from>
                    <xdr:col>3</xdr:col>
                    <xdr:colOff>101600</xdr:colOff>
                    <xdr:row>17</xdr:row>
                    <xdr:rowOff>203200</xdr:rowOff>
                  </from>
                  <to>
                    <xdr:col>4</xdr:col>
                    <xdr:colOff>711200</xdr:colOff>
                    <xdr:row>19</xdr:row>
                    <xdr:rowOff>139700</xdr:rowOff>
                  </to>
                </anchor>
              </controlPr>
            </control>
          </mc:Choice>
        </mc:AlternateContent>
        <mc:AlternateContent xmlns:mc="http://schemas.openxmlformats.org/markup-compatibility/2006">
          <mc:Choice Requires="x14">
            <control shapeId="34" r:id="rId137" name="Check Box 72">
              <controlPr locked="0" defaultSize="0" autoFill="0" autoLine="0" autoPict="0">
                <anchor moveWithCells="1" sizeWithCells="1">
                  <from>
                    <xdr:col>4</xdr:col>
                    <xdr:colOff>304800</xdr:colOff>
                    <xdr:row>17</xdr:row>
                    <xdr:rowOff>203200</xdr:rowOff>
                  </from>
                  <to>
                    <xdr:col>5</xdr:col>
                    <xdr:colOff>914400</xdr:colOff>
                    <xdr:row>19</xdr:row>
                    <xdr:rowOff>139700</xdr:rowOff>
                  </to>
                </anchor>
              </controlPr>
            </control>
          </mc:Choice>
        </mc:AlternateContent>
        <mc:AlternateContent xmlns:mc="http://schemas.openxmlformats.org/markup-compatibility/2006">
          <mc:Choice Requires="x14">
            <control shapeId="35" r:id="rId138" name="Check Box 73">
              <controlPr locked="0" defaultSize="0" autoFill="0" autoLine="0" autoPict="0">
                <anchor moveWithCells="1" sizeWithCells="1">
                  <from>
                    <xdr:col>5</xdr:col>
                    <xdr:colOff>571500</xdr:colOff>
                    <xdr:row>17</xdr:row>
                    <xdr:rowOff>203200</xdr:rowOff>
                  </from>
                  <to>
                    <xdr:col>7</xdr:col>
                    <xdr:colOff>152400</xdr:colOff>
                    <xdr:row>19</xdr:row>
                    <xdr:rowOff>139700</xdr:rowOff>
                  </to>
                </anchor>
              </controlPr>
            </control>
          </mc:Choice>
        </mc:AlternateContent>
        <mc:AlternateContent xmlns:mc="http://schemas.openxmlformats.org/markup-compatibility/2006">
          <mc:Choice Requires="x14">
            <control shapeId="36" r:id="rId139" name="Check Box 74">
              <controlPr locked="0" defaultSize="0" autoFill="0" autoLine="0" autoPict="0">
                <anchor moveWithCells="1" sizeWithCells="1">
                  <from>
                    <xdr:col>6</xdr:col>
                    <xdr:colOff>927100</xdr:colOff>
                    <xdr:row>17</xdr:row>
                    <xdr:rowOff>203200</xdr:rowOff>
                  </from>
                  <to>
                    <xdr:col>8</xdr:col>
                    <xdr:colOff>508000</xdr:colOff>
                    <xdr:row>19</xdr:row>
                    <xdr:rowOff>139700</xdr:rowOff>
                  </to>
                </anchor>
              </controlPr>
            </control>
          </mc:Choice>
        </mc:AlternateContent>
        <mc:AlternateContent xmlns:mc="http://schemas.openxmlformats.org/markup-compatibility/2006">
          <mc:Choice Requires="x14">
            <control shapeId="37" r:id="rId140" name="Check Box 75">
              <controlPr locked="0" defaultSize="0" autoFill="0" autoLine="0" autoPict="0">
                <anchor moveWithCells="1" sizeWithCells="1">
                  <from>
                    <xdr:col>2</xdr:col>
                    <xdr:colOff>0</xdr:colOff>
                    <xdr:row>18</xdr:row>
                    <xdr:rowOff>381000</xdr:rowOff>
                  </from>
                  <to>
                    <xdr:col>3</xdr:col>
                    <xdr:colOff>609600</xdr:colOff>
                    <xdr:row>20</xdr:row>
                    <xdr:rowOff>50800</xdr:rowOff>
                  </to>
                </anchor>
              </controlPr>
            </control>
          </mc:Choice>
        </mc:AlternateContent>
        <mc:AlternateContent xmlns:mc="http://schemas.openxmlformats.org/markup-compatibility/2006">
          <mc:Choice Requires="x14">
            <control shapeId="38" r:id="rId141" name="Check Box 76">
              <controlPr locked="0" defaultSize="0" autoFill="0" autoLine="0" autoPict="0">
                <anchor moveWithCells="1" sizeWithCells="1">
                  <from>
                    <xdr:col>4</xdr:col>
                    <xdr:colOff>317500</xdr:colOff>
                    <xdr:row>18</xdr:row>
                    <xdr:rowOff>355600</xdr:rowOff>
                  </from>
                  <to>
                    <xdr:col>6</xdr:col>
                    <xdr:colOff>723900</xdr:colOff>
                    <xdr:row>20</xdr:row>
                    <xdr:rowOff>25400</xdr:rowOff>
                  </to>
                </anchor>
              </controlPr>
            </control>
          </mc:Choice>
        </mc:AlternateContent>
        <mc:AlternateContent xmlns:mc="http://schemas.openxmlformats.org/markup-compatibility/2006">
          <mc:Choice Requires="x14">
            <control shapeId="39" r:id="rId142" name="Check Box 77">
              <controlPr locked="0" defaultSize="0" autoFill="0" autoLine="0" autoPict="0">
                <anchor moveWithCells="1" sizeWithCells="1">
                  <from>
                    <xdr:col>3</xdr:col>
                    <xdr:colOff>101600</xdr:colOff>
                    <xdr:row>18</xdr:row>
                    <xdr:rowOff>381000</xdr:rowOff>
                  </from>
                  <to>
                    <xdr:col>4</xdr:col>
                    <xdr:colOff>469900</xdr:colOff>
                    <xdr:row>20</xdr:row>
                    <xdr:rowOff>50800</xdr:rowOff>
                  </to>
                </anchor>
              </controlPr>
            </control>
          </mc:Choice>
        </mc:AlternateContent>
        <mc:AlternateContent xmlns:mc="http://schemas.openxmlformats.org/markup-compatibility/2006">
          <mc:Choice Requires="x14">
            <control shapeId="40" r:id="rId143" name="Check Box 78">
              <controlPr locked="0" defaultSize="0" autoFill="0" autoLine="0" autoPict="0">
                <anchor moveWithCells="1" sizeWithCells="1">
                  <from>
                    <xdr:col>5</xdr:col>
                    <xdr:colOff>584200</xdr:colOff>
                    <xdr:row>18</xdr:row>
                    <xdr:rowOff>355600</xdr:rowOff>
                  </from>
                  <to>
                    <xdr:col>7</xdr:col>
                    <xdr:colOff>990600</xdr:colOff>
                    <xdr:row>20</xdr:row>
                    <xdr:rowOff>25400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5"/>
  <sheetViews>
    <sheetView workbookViewId="0">
      <selection activeCell="F11" sqref="F11"/>
    </sheetView>
  </sheetViews>
  <sheetFormatPr baseColWidth="10" defaultColWidth="10.7109375" defaultRowHeight="20"/>
  <cols>
    <col min="1" max="2" width="10.7109375" style="194"/>
    <col min="3" max="3" width="30.85546875" style="194" customWidth="1"/>
    <col min="4" max="16384" width="10.7109375" style="194"/>
  </cols>
  <sheetData>
    <row r="1" spans="1:7" ht="31">
      <c r="A1" s="193" t="s">
        <v>470</v>
      </c>
      <c r="B1" s="193"/>
      <c r="C1" s="193"/>
      <c r="D1" s="193"/>
      <c r="E1" s="193"/>
    </row>
    <row r="2" spans="1:7" ht="31">
      <c r="A2" s="193" t="s">
        <v>471</v>
      </c>
      <c r="B2" s="193"/>
      <c r="C2" s="193"/>
      <c r="D2" s="193"/>
      <c r="E2" s="193"/>
    </row>
    <row r="3" spans="1:7" ht="31">
      <c r="A3" s="193"/>
      <c r="B3" s="193"/>
      <c r="C3" s="193"/>
      <c r="D3" s="193"/>
      <c r="E3" s="193"/>
    </row>
    <row r="4" spans="1:7" ht="31">
      <c r="A4" s="193"/>
      <c r="B4" s="195" t="s">
        <v>462</v>
      </c>
      <c r="C4" s="195"/>
      <c r="D4" s="195"/>
      <c r="E4" s="195"/>
      <c r="F4" s="196"/>
      <c r="G4" s="196"/>
    </row>
    <row r="5" spans="1:7" ht="31">
      <c r="A5" s="193"/>
      <c r="B5" s="195" t="s">
        <v>463</v>
      </c>
      <c r="C5" s="195"/>
      <c r="D5" s="195"/>
      <c r="E5" s="195"/>
      <c r="F5" s="196"/>
      <c r="G5" s="196"/>
    </row>
    <row r="6" spans="1:7" ht="31">
      <c r="A6" s="193"/>
      <c r="B6" s="197" t="s">
        <v>466</v>
      </c>
      <c r="C6" s="195" t="s">
        <v>467</v>
      </c>
      <c r="D6" s="195"/>
      <c r="E6" s="195"/>
      <c r="F6" s="196"/>
      <c r="G6" s="196"/>
    </row>
    <row r="7" spans="1:7" ht="31">
      <c r="A7" s="193"/>
      <c r="B7" s="197" t="s">
        <v>468</v>
      </c>
      <c r="C7" s="195" t="s">
        <v>465</v>
      </c>
      <c r="D7" s="195"/>
      <c r="E7" s="195"/>
      <c r="F7" s="196"/>
      <c r="G7" s="196"/>
    </row>
    <row r="8" spans="1:7" ht="31">
      <c r="A8" s="193"/>
      <c r="B8" s="197" t="s">
        <v>469</v>
      </c>
      <c r="C8" s="198" t="s">
        <v>464</v>
      </c>
      <c r="D8" s="195"/>
      <c r="E8" s="195"/>
      <c r="F8" s="196"/>
      <c r="G8" s="196"/>
    </row>
    <row r="9" spans="1:7" ht="31">
      <c r="A9" s="193"/>
      <c r="B9" s="195"/>
      <c r="C9" s="195"/>
      <c r="D9" s="195"/>
      <c r="E9" s="195"/>
      <c r="F9" s="196"/>
      <c r="G9" s="196"/>
    </row>
    <row r="10" spans="1:7" s="196" customFormat="1" ht="22">
      <c r="A10" s="195"/>
      <c r="B10" s="197" t="s">
        <v>473</v>
      </c>
      <c r="C10" s="195" t="s">
        <v>472</v>
      </c>
      <c r="D10" s="195"/>
      <c r="E10" s="195"/>
    </row>
    <row r="11" spans="1:7" ht="31">
      <c r="A11" s="193"/>
      <c r="B11" s="193"/>
      <c r="C11" s="193"/>
      <c r="D11" s="193"/>
      <c r="E11" s="193"/>
    </row>
    <row r="12" spans="1:7" ht="31">
      <c r="A12" s="193"/>
      <c r="B12" s="193"/>
      <c r="C12" s="193"/>
      <c r="D12" s="193"/>
      <c r="E12" s="193"/>
    </row>
    <row r="13" spans="1:7" ht="31">
      <c r="A13" s="193"/>
      <c r="B13" s="193"/>
      <c r="C13" s="193"/>
      <c r="D13" s="193"/>
      <c r="E13" s="193"/>
    </row>
    <row r="14" spans="1:7" ht="31">
      <c r="A14" s="193"/>
      <c r="B14" s="193"/>
      <c r="C14" s="193"/>
      <c r="D14" s="193"/>
      <c r="E14" s="193"/>
    </row>
    <row r="15" spans="1:7" ht="31">
      <c r="A15" s="193"/>
      <c r="B15" s="193"/>
      <c r="C15" s="193"/>
      <c r="D15" s="193"/>
      <c r="E15" s="193"/>
    </row>
  </sheetData>
  <sheetProtection sheet="1" objects="1" scenarios="1"/>
  <phoneticPr fontId="1"/>
  <hyperlinks>
    <hyperlink ref="C8"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56"/>
  <sheetViews>
    <sheetView zoomScaleNormal="100" workbookViewId="0">
      <selection activeCell="O61" sqref="O61"/>
    </sheetView>
  </sheetViews>
  <sheetFormatPr baseColWidth="10" defaultColWidth="11.5703125" defaultRowHeight="20"/>
  <cols>
    <col min="1" max="1" width="38.7109375" customWidth="1"/>
    <col min="2" max="2" width="25.85546875" customWidth="1"/>
  </cols>
  <sheetData>
    <row r="1" spans="1:10">
      <c r="A1" s="94" t="str">
        <f>'(1) 診断まで'!A5</f>
        <v>施設名</v>
      </c>
      <c r="B1" s="94">
        <f>'(1) 診断まで'!B5</f>
        <v>0</v>
      </c>
    </row>
    <row r="2" spans="1:10">
      <c r="A2" s="94" t="str">
        <f>'(1) 診断まで'!A6</f>
        <v>診療科</v>
      </c>
      <c r="B2" s="94">
        <f>'(1) 診断まで'!B6</f>
        <v>0</v>
      </c>
    </row>
    <row r="3" spans="1:10">
      <c r="A3" s="94" t="str">
        <f>'(1) 診断まで'!A7</f>
        <v>担当医師</v>
      </c>
      <c r="B3" s="94">
        <f>'(1) 診断まで'!B7</f>
        <v>0</v>
      </c>
    </row>
    <row r="4" spans="1:10">
      <c r="A4" s="94" t="str">
        <f>'(1) 診断まで'!A8</f>
        <v>記入年月日</v>
      </c>
      <c r="B4" s="205" t="str">
        <f>'(1) 診断まで'!C8&amp;"/"&amp;'(1) 診断まで'!E8&amp;"/"&amp;'(1) 診断まで'!G8</f>
        <v>//</v>
      </c>
    </row>
    <row r="5" spans="1:10">
      <c r="A5" s="94"/>
      <c r="B5" s="94">
        <f>'(1) 診断まで'!B9</f>
        <v>0</v>
      </c>
    </row>
    <row r="6" spans="1:10">
      <c r="A6" s="94" t="str">
        <f>'(1) 診断まで'!A10</f>
        <v>登録番号（事務局記入）</v>
      </c>
      <c r="B6" s="94">
        <f>'(1) 診断まで'!B10</f>
        <v>0</v>
      </c>
    </row>
    <row r="7" spans="1:10">
      <c r="A7" s="94" t="str">
        <f>'(1) 診断まで'!A11</f>
        <v>登録票 / CRF取得日</v>
      </c>
      <c r="B7" s="205" t="str">
        <f>'(1) 診断まで'!C11&amp;"/"&amp;'(1) 診断まで'!E11&amp;"/"&amp;'(1) 診断まで'!G11</f>
        <v>//</v>
      </c>
      <c r="J7">
        <v>0</v>
      </c>
    </row>
    <row r="8" spans="1:10">
      <c r="A8" s="94" t="str">
        <f>'(1) 診断まで'!A19</f>
        <v>1．母体の基本情報、患者背景</v>
      </c>
      <c r="B8" s="94">
        <f>'(1) 診断まで'!B19</f>
        <v>0</v>
      </c>
    </row>
    <row r="9" spans="1:10">
      <c r="A9" s="94" t="str">
        <f>'(1) 診断まで'!A20</f>
        <v>貴院識別番号（ID等）</v>
      </c>
      <c r="B9" s="206">
        <f>'(1) 診断まで'!B20</f>
        <v>0</v>
      </c>
    </row>
    <row r="10" spans="1:10">
      <c r="A10" s="94" t="str">
        <f>'(1) 診断まで'!A21</f>
        <v>患者イニシャル</v>
      </c>
      <c r="B10" s="94" t="str">
        <f>'(1) 診断まで'!E21&amp;"."&amp;'(1) 診断まで'!C21&amp;"."</f>
        <v>..</v>
      </c>
    </row>
    <row r="11" spans="1:10">
      <c r="A11" s="94" t="str">
        <f>'(1) 診断まで'!A22</f>
        <v>生年月日</v>
      </c>
      <c r="B11" s="94" t="str">
        <f>'(1) 診断まで'!C22&amp;"/"&amp;'(1) 診断まで'!E22&amp;"/"&amp;'(1) 診断まで'!G22</f>
        <v>//</v>
      </c>
      <c r="F11" t="str">
        <f>'（2）入院中経過'!C3&amp;"/"&amp;'（2）入院中経過'!E3&amp;"/"&amp;'（2）入院中経過'!G3</f>
        <v>//</v>
      </c>
    </row>
    <row r="12" spans="1:10">
      <c r="A12" s="94" t="str">
        <f>'(1) 診断まで'!A23</f>
        <v>登録時年齢</v>
      </c>
      <c r="B12" s="94" t="e">
        <f>ROUNDDOWN((B4-B11)/365,0)</f>
        <v>#VALUE!</v>
      </c>
    </row>
    <row r="13" spans="1:10">
      <c r="A13" s="137" t="s">
        <v>24</v>
      </c>
      <c r="B13" s="94">
        <f>'(1) 診断まで'!B24</f>
        <v>0</v>
      </c>
      <c r="C13" s="201"/>
      <c r="D13" s="201"/>
      <c r="E13" s="201"/>
      <c r="F13" s="201"/>
      <c r="G13" s="201"/>
      <c r="H13" s="201"/>
    </row>
    <row r="14" spans="1:10">
      <c r="A14" s="137" t="s">
        <v>27</v>
      </c>
      <c r="B14" s="94">
        <f>'(1) 診断まで'!D24</f>
        <v>0</v>
      </c>
      <c r="C14" s="201"/>
      <c r="D14" s="201"/>
      <c r="E14" s="201"/>
      <c r="F14" s="201"/>
      <c r="G14" s="201"/>
      <c r="H14" s="201"/>
    </row>
    <row r="15" spans="1:10">
      <c r="A15" s="137" t="s">
        <v>25</v>
      </c>
      <c r="B15" s="94">
        <f>'(1) 診断まで'!F24</f>
        <v>0</v>
      </c>
      <c r="C15" s="201"/>
      <c r="D15" s="201"/>
      <c r="E15" s="201"/>
      <c r="F15" s="201"/>
      <c r="G15" s="201"/>
      <c r="H15" s="201"/>
    </row>
    <row r="16" spans="1:10">
      <c r="A16" s="137" t="s">
        <v>26</v>
      </c>
      <c r="B16" s="94">
        <f>'(1) 診断まで'!H24</f>
        <v>0</v>
      </c>
      <c r="C16" s="201"/>
      <c r="D16" s="201"/>
      <c r="E16" s="201"/>
      <c r="F16" s="201"/>
      <c r="G16" s="201"/>
      <c r="H16" s="201"/>
    </row>
    <row r="17" spans="1:8">
      <c r="A17" s="137" t="s">
        <v>33</v>
      </c>
      <c r="B17" s="94">
        <f>'(1) 診断まで'!B25</f>
        <v>0</v>
      </c>
      <c r="C17" s="201"/>
      <c r="D17" s="201"/>
      <c r="E17" s="201"/>
      <c r="F17" s="201"/>
      <c r="G17" s="201"/>
      <c r="H17" s="201"/>
    </row>
    <row r="18" spans="1:8">
      <c r="A18" s="4" t="s">
        <v>39</v>
      </c>
      <c r="B18" s="94">
        <f>'(1) 診断まで'!C30</f>
        <v>0</v>
      </c>
      <c r="C18" s="201"/>
      <c r="D18" s="201"/>
      <c r="E18" s="201"/>
      <c r="F18" s="201"/>
      <c r="G18" s="201"/>
      <c r="H18" s="201"/>
    </row>
    <row r="19" spans="1:8">
      <c r="A19" s="137" t="s">
        <v>38</v>
      </c>
      <c r="B19" s="94">
        <f>'(1) 診断まで'!E30</f>
        <v>0</v>
      </c>
      <c r="C19" s="201"/>
      <c r="D19" s="201"/>
      <c r="E19" s="201"/>
      <c r="F19" s="201"/>
      <c r="G19" s="201"/>
      <c r="H19" s="201"/>
    </row>
    <row r="20" spans="1:8">
      <c r="A20" s="4" t="s">
        <v>44</v>
      </c>
      <c r="B20" s="94">
        <f>'(1) 診断まで'!B32</f>
        <v>0</v>
      </c>
      <c r="C20" s="201"/>
      <c r="D20" s="201"/>
      <c r="E20" s="201"/>
      <c r="F20" s="201"/>
      <c r="G20" s="201"/>
      <c r="H20" s="201"/>
    </row>
    <row r="21" spans="1:8">
      <c r="A21" s="4" t="s">
        <v>43</v>
      </c>
      <c r="B21" s="94">
        <f>'(1) 診断まで'!E31</f>
        <v>0</v>
      </c>
      <c r="C21" s="201"/>
      <c r="D21" s="201"/>
      <c r="E21" s="201"/>
      <c r="F21" s="201"/>
      <c r="G21" s="201"/>
      <c r="H21" s="201"/>
    </row>
    <row r="22" spans="1:8">
      <c r="A22" s="4" t="s">
        <v>45</v>
      </c>
      <c r="B22" s="94">
        <f>'(1) 診断まで'!B38</f>
        <v>0</v>
      </c>
      <c r="C22" s="201"/>
      <c r="D22" s="201"/>
      <c r="E22" s="201"/>
      <c r="F22" s="201"/>
      <c r="G22" s="201"/>
      <c r="H22" s="201"/>
    </row>
    <row r="23" spans="1:8">
      <c r="A23" s="4" t="s">
        <v>46</v>
      </c>
      <c r="B23" s="94">
        <f>'(1) 診断まで'!E37</f>
        <v>0</v>
      </c>
      <c r="C23" s="201"/>
      <c r="D23" s="201"/>
      <c r="E23" s="201"/>
      <c r="F23" s="201"/>
      <c r="G23" s="201"/>
      <c r="H23" s="201"/>
    </row>
    <row r="24" spans="1:8">
      <c r="A24" s="4" t="s">
        <v>48</v>
      </c>
      <c r="B24" s="94">
        <f>'(1) 診断まで'!B44</f>
        <v>0</v>
      </c>
      <c r="C24" s="201"/>
      <c r="D24" s="201"/>
      <c r="E24" s="201"/>
      <c r="F24" s="201"/>
      <c r="G24" s="201"/>
      <c r="H24" s="201"/>
    </row>
    <row r="25" spans="1:8">
      <c r="A25" s="4" t="s">
        <v>49</v>
      </c>
      <c r="B25" s="94">
        <f>'(1) 診断まで'!E43</f>
        <v>0</v>
      </c>
      <c r="C25" s="201"/>
      <c r="D25" s="201"/>
      <c r="E25" s="201"/>
      <c r="F25" s="201"/>
      <c r="G25" s="201"/>
      <c r="H25" s="201"/>
    </row>
    <row r="26" spans="1:8">
      <c r="A26" s="4" t="s">
        <v>50</v>
      </c>
      <c r="B26" s="94">
        <f>'(1) 診断まで'!B50</f>
        <v>0</v>
      </c>
      <c r="C26" s="201"/>
      <c r="D26" s="201"/>
      <c r="E26" s="201"/>
      <c r="F26" s="201"/>
      <c r="G26" s="201"/>
      <c r="H26" s="201"/>
    </row>
    <row r="27" spans="1:8">
      <c r="A27" s="4" t="s">
        <v>51</v>
      </c>
      <c r="B27" s="94">
        <f>'(1) 診断まで'!B52</f>
        <v>0</v>
      </c>
      <c r="C27" s="201"/>
      <c r="D27" s="201"/>
      <c r="E27" s="201"/>
      <c r="F27" s="201"/>
      <c r="G27" s="201"/>
      <c r="H27" s="201"/>
    </row>
    <row r="28" spans="1:8">
      <c r="A28" s="4" t="s">
        <v>52</v>
      </c>
      <c r="B28" s="94">
        <f>'(1) 診断まで'!B54</f>
        <v>0</v>
      </c>
      <c r="C28" s="201"/>
      <c r="D28" s="201"/>
      <c r="E28" s="201"/>
      <c r="F28" s="201"/>
      <c r="G28" s="201"/>
      <c r="H28" s="201"/>
    </row>
    <row r="29" spans="1:8">
      <c r="A29" s="4" t="s">
        <v>60</v>
      </c>
      <c r="B29" s="94">
        <f>'(1) 診断まで'!B55</f>
        <v>0</v>
      </c>
      <c r="C29" s="201"/>
      <c r="D29" s="201"/>
      <c r="E29" s="201"/>
      <c r="F29" s="201"/>
      <c r="G29" s="201"/>
      <c r="H29" s="201"/>
    </row>
    <row r="30" spans="1:8">
      <c r="A30" s="4" t="s">
        <v>69</v>
      </c>
      <c r="B30" s="205" t="str">
        <f>'(1) 診断まで'!C56&amp;"/"&amp;'(1) 診断まで'!E56&amp;"/"&amp;'(1) 診断まで'!G56</f>
        <v>//</v>
      </c>
      <c r="C30" s="201"/>
      <c r="D30" s="201"/>
      <c r="E30" s="201"/>
      <c r="F30" s="201"/>
      <c r="G30" s="201"/>
      <c r="H30" s="201"/>
    </row>
    <row r="31" spans="1:8">
      <c r="A31" s="4" t="s">
        <v>56</v>
      </c>
      <c r="B31" s="94">
        <f>'(1) 診断まで'!B58</f>
        <v>0</v>
      </c>
      <c r="G31" s="201"/>
      <c r="H31" s="201"/>
    </row>
    <row r="32" spans="1:8">
      <c r="A32" s="4" t="s">
        <v>58</v>
      </c>
      <c r="B32" s="94">
        <f>'(1) 診断まで'!B59</f>
        <v>0</v>
      </c>
      <c r="G32" s="201"/>
      <c r="H32" s="201"/>
    </row>
    <row r="33" spans="1:8">
      <c r="A33" s="4" t="s">
        <v>59</v>
      </c>
      <c r="B33" s="94">
        <f>'(1) 診断まで'!B60</f>
        <v>0</v>
      </c>
      <c r="G33" s="201"/>
      <c r="H33" s="201"/>
    </row>
    <row r="34" spans="1:8">
      <c r="A34" s="4" t="s">
        <v>61</v>
      </c>
      <c r="B34" s="94">
        <f>'(1) 診断まで'!B61</f>
        <v>0</v>
      </c>
      <c r="G34" s="201"/>
      <c r="H34" s="201"/>
    </row>
    <row r="35" spans="1:8">
      <c r="A35" s="4" t="s">
        <v>62</v>
      </c>
      <c r="B35" s="94">
        <f>'(1) 診断まで'!B62</f>
        <v>0</v>
      </c>
      <c r="G35" s="201"/>
      <c r="H35" s="201"/>
    </row>
    <row r="36" spans="1:8">
      <c r="A36" s="4" t="s">
        <v>63</v>
      </c>
      <c r="B36" s="94">
        <f>'(1) 診断まで'!B63</f>
        <v>0</v>
      </c>
      <c r="G36" s="201"/>
      <c r="H36" s="201"/>
    </row>
    <row r="37" spans="1:8">
      <c r="A37" s="4" t="s">
        <v>64</v>
      </c>
      <c r="B37" s="94">
        <f>'(1) 診断まで'!G63</f>
        <v>0</v>
      </c>
      <c r="F37" t="str" cm="1">
        <f t="array" ref="F37:F40">'(3)分娩情報ほか'!AA40:AA43</f>
        <v xml:space="preserve">
</v>
      </c>
      <c r="G37" s="201"/>
      <c r="H37" s="201"/>
    </row>
    <row r="38" spans="1:8">
      <c r="A38" s="4" t="s">
        <v>65</v>
      </c>
      <c r="B38" s="94">
        <f>'(1) 診断まで'!I63</f>
        <v>0</v>
      </c>
      <c r="F38">
        <v>0</v>
      </c>
      <c r="G38" s="201"/>
      <c r="H38" s="201"/>
    </row>
    <row r="39" spans="1:8">
      <c r="A39" s="137"/>
      <c r="B39" s="94"/>
      <c r="F39">
        <v>0</v>
      </c>
      <c r="G39" s="201"/>
      <c r="H39" s="201"/>
    </row>
    <row r="40" spans="1:8">
      <c r="A40" s="12" t="s">
        <v>67</v>
      </c>
      <c r="B40" s="94" t="str">
        <f>'(1) 診断まで'!C66&amp;"/"&amp;'(1) 診断まで'!E66&amp;"/"&amp;'(1) 診断まで'!G66</f>
        <v>//</v>
      </c>
      <c r="F40">
        <v>0</v>
      </c>
      <c r="G40" s="201"/>
      <c r="H40" s="201"/>
    </row>
    <row r="41" spans="1:8">
      <c r="A41" s="12" t="s">
        <v>71</v>
      </c>
      <c r="B41" s="207" t="e">
        <f>(280-(B30-B40))/7</f>
        <v>#VALUE!</v>
      </c>
      <c r="C41" s="28" t="e">
        <f>ROUNDDOWN(B41,0)</f>
        <v>#VALUE!</v>
      </c>
      <c r="D41" t="e">
        <f>ROUND((B41-C41)*7,0)</f>
        <v>#VALUE!</v>
      </c>
      <c r="E41" t="e">
        <f>C41&amp;"w"&amp;D41&amp;"d"</f>
        <v>#VALUE!</v>
      </c>
      <c r="G41" s="201"/>
      <c r="H41" s="201"/>
    </row>
    <row r="42" spans="1:8">
      <c r="A42" s="12" t="s">
        <v>74</v>
      </c>
      <c r="B42" s="207" t="e">
        <f>'(1) 診断まで'!B67+'(1) 診断まで'!D67/7</f>
        <v>#VALUE!</v>
      </c>
      <c r="C42" s="28"/>
      <c r="G42" s="201"/>
      <c r="H42" s="201"/>
    </row>
    <row r="43" spans="1:8">
      <c r="A43" s="12">
        <f>'(3)分娩情報ほか'!J44</f>
        <v>0</v>
      </c>
      <c r="B43" s="94" t="str">
        <f>'(1) 診断まで'!C68&amp;"/"&amp;'(1) 診断まで'!E68&amp;"/"&amp;'(1) 診断まで'!G68</f>
        <v>//</v>
      </c>
      <c r="G43" s="201"/>
      <c r="H43" s="201"/>
    </row>
    <row r="44" spans="1:8">
      <c r="A44" s="29" t="s">
        <v>72</v>
      </c>
      <c r="B44" s="207" t="e">
        <f>(280-(B30-B43))/7</f>
        <v>#VALUE!</v>
      </c>
      <c r="C44" s="28" t="e">
        <f>ROUNDDOWN(B44,0)</f>
        <v>#VALUE!</v>
      </c>
      <c r="D44" t="e">
        <f>ROUND((B44-C44)*7,0)</f>
        <v>#VALUE!</v>
      </c>
      <c r="E44" t="e">
        <f>C44&amp;"w"&amp;D44&amp;"d"</f>
        <v>#VALUE!</v>
      </c>
      <c r="G44" s="201"/>
      <c r="H44" s="201"/>
    </row>
    <row r="45" spans="1:8">
      <c r="A45" s="12" t="s">
        <v>75</v>
      </c>
      <c r="B45" s="208" t="e">
        <f>'(1) 診断まで'!B69+'(1) 診断まで'!D69/7</f>
        <v>#VALUE!</v>
      </c>
      <c r="G45" s="201"/>
      <c r="H45" s="201"/>
    </row>
    <row r="46" spans="1:8">
      <c r="A46" s="4" t="s">
        <v>80</v>
      </c>
      <c r="B46" s="94"/>
      <c r="G46" s="201"/>
      <c r="H46" s="201"/>
    </row>
    <row r="47" spans="1:8">
      <c r="A47" s="4" t="s">
        <v>81</v>
      </c>
      <c r="B47" s="94">
        <f>'(1) 診断まで'!B72</f>
        <v>0</v>
      </c>
      <c r="G47" s="201"/>
      <c r="H47" s="201"/>
    </row>
    <row r="48" spans="1:8">
      <c r="A48" s="4" t="s">
        <v>84</v>
      </c>
      <c r="B48" s="94">
        <f>'(1) 診断まで'!D72</f>
        <v>0</v>
      </c>
      <c r="G48" s="201"/>
      <c r="H48" s="201"/>
    </row>
    <row r="49" spans="1:8">
      <c r="A49" s="4" t="s">
        <v>85</v>
      </c>
      <c r="B49" s="94" t="str">
        <f>'(1) 診断まで'!J73</f>
        <v>MVP X, AP X, AFI X</v>
      </c>
      <c r="G49" s="201"/>
      <c r="H49" s="201"/>
    </row>
    <row r="50" spans="1:8">
      <c r="A50" s="4" t="s">
        <v>90</v>
      </c>
      <c r="B50" s="94">
        <f>'(1) 診断まで'!J74</f>
        <v>0</v>
      </c>
      <c r="G50" s="201"/>
      <c r="H50" s="201"/>
    </row>
    <row r="51" spans="1:8">
      <c r="A51" s="4" t="s">
        <v>91</v>
      </c>
      <c r="B51" s="94" t="e">
        <f>'(1) 診断まで'!K75</f>
        <v>#N/A</v>
      </c>
      <c r="G51" s="201"/>
      <c r="H51" s="201"/>
    </row>
    <row r="52" spans="1:8">
      <c r="A52" s="4" t="s">
        <v>92</v>
      </c>
      <c r="B52" s="94">
        <f>'(1) 診断まで'!B76</f>
        <v>0</v>
      </c>
      <c r="G52" s="201"/>
      <c r="H52" s="201"/>
    </row>
    <row r="53" spans="1:8">
      <c r="A53" s="4" t="s">
        <v>94</v>
      </c>
      <c r="B53" s="94">
        <f>'(1) 診断まで'!J77</f>
        <v>0</v>
      </c>
      <c r="G53" s="201"/>
      <c r="H53" s="201"/>
    </row>
    <row r="54" spans="1:8" ht="130" customHeight="1">
      <c r="A54" s="4" t="s">
        <v>108</v>
      </c>
      <c r="B54" s="209" t="str">
        <f>'(1) 診断まで'!K80</f>
        <v xml:space="preserve">
</v>
      </c>
      <c r="C54" s="201"/>
      <c r="D54" s="201"/>
      <c r="E54" s="201"/>
      <c r="F54" s="201"/>
      <c r="G54" s="201"/>
      <c r="H54" s="201"/>
    </row>
    <row r="55" spans="1:8">
      <c r="A55" s="4" t="s">
        <v>119</v>
      </c>
      <c r="B55" s="94">
        <f>'(1) 診断まで'!J83</f>
        <v>0</v>
      </c>
      <c r="C55" s="201"/>
      <c r="D55" s="201"/>
      <c r="E55" s="201"/>
      <c r="F55" s="201"/>
      <c r="G55" s="201"/>
      <c r="H55" s="201"/>
    </row>
    <row r="56" spans="1:8" ht="66" customHeight="1">
      <c r="A56" s="4" t="s">
        <v>109</v>
      </c>
      <c r="B56" s="209" t="str">
        <f>'(1) 診断まで'!U84</f>
        <v xml:space="preserve">
</v>
      </c>
      <c r="C56" s="201"/>
      <c r="D56" s="201"/>
      <c r="E56" s="201"/>
      <c r="F56" s="201"/>
      <c r="G56" s="201"/>
      <c r="H56" s="201"/>
    </row>
    <row r="57" spans="1:8" ht="86" customHeight="1">
      <c r="A57" s="4" t="s">
        <v>120</v>
      </c>
      <c r="B57" s="210" t="str">
        <f>'(1) 診断まで'!U87</f>
        <v xml:space="preserve">
</v>
      </c>
      <c r="C57" s="201"/>
      <c r="D57" s="201"/>
      <c r="E57" s="201"/>
      <c r="F57" s="201"/>
      <c r="G57" s="201"/>
      <c r="H57" s="201"/>
    </row>
    <row r="58" spans="1:8" ht="100" customHeight="1">
      <c r="A58" s="211" t="s">
        <v>148</v>
      </c>
      <c r="B58" s="209" t="str">
        <f>'(1) 診断まで'!O98</f>
        <v/>
      </c>
      <c r="C58" s="201"/>
      <c r="D58" s="201"/>
      <c r="E58" s="201"/>
      <c r="F58" s="201"/>
      <c r="G58" s="201"/>
      <c r="H58" s="201"/>
    </row>
    <row r="59" spans="1:8">
      <c r="A59" s="4" t="s">
        <v>149</v>
      </c>
      <c r="B59" s="94">
        <f>'(1) 診断まで'!J103</f>
        <v>0</v>
      </c>
      <c r="C59" s="201"/>
      <c r="D59" s="201"/>
      <c r="E59" s="201"/>
      <c r="F59" s="201"/>
      <c r="G59" s="201"/>
      <c r="H59" s="201"/>
    </row>
    <row r="60" spans="1:8">
      <c r="A60" s="4" t="s">
        <v>162</v>
      </c>
      <c r="B60" s="137" t="e">
        <f>'(1) 診断まで'!K105</f>
        <v>#N/A</v>
      </c>
      <c r="C60" s="201"/>
      <c r="D60" s="201"/>
      <c r="E60" s="201"/>
      <c r="F60" s="201"/>
      <c r="G60" s="201"/>
      <c r="H60" s="201"/>
    </row>
    <row r="61" spans="1:8">
      <c r="A61" s="4" t="s">
        <v>161</v>
      </c>
      <c r="B61" s="137" t="e">
        <f>'(1) 診断まで'!L104</f>
        <v>#N/A</v>
      </c>
      <c r="C61" s="201"/>
      <c r="D61" s="201"/>
      <c r="E61" s="201"/>
      <c r="F61" s="201"/>
      <c r="G61" s="201"/>
      <c r="H61" s="201"/>
    </row>
    <row r="62" spans="1:8">
      <c r="A62" s="137"/>
      <c r="B62" s="137"/>
      <c r="C62" s="201"/>
      <c r="D62" s="201"/>
      <c r="E62" s="201"/>
      <c r="F62" s="201"/>
      <c r="G62" s="201"/>
      <c r="H62" s="201"/>
    </row>
    <row r="63" spans="1:8">
      <c r="A63" s="12" t="s">
        <v>165</v>
      </c>
      <c r="B63" s="137" t="str">
        <f>'（2）入院中経過'!C3&amp;"/"&amp;'（2）入院中経過'!E3&amp;"/"&amp;'（2）入院中経過'!G3</f>
        <v>//</v>
      </c>
      <c r="C63" s="201"/>
      <c r="D63" s="201"/>
      <c r="E63" s="201"/>
      <c r="F63" s="201"/>
      <c r="G63" s="201"/>
      <c r="H63" s="201"/>
    </row>
    <row r="64" spans="1:8">
      <c r="A64" s="12" t="s">
        <v>71</v>
      </c>
      <c r="B64" s="212" t="e">
        <f>(280-(B30-B63))/7</f>
        <v>#VALUE!</v>
      </c>
      <c r="C64" s="28" t="e">
        <f>ROUNDDOWN(B64,0)</f>
        <v>#VALUE!</v>
      </c>
      <c r="D64" t="e">
        <f>ROUND((B64-C64)*7,0)</f>
        <v>#VALUE!</v>
      </c>
      <c r="E64" t="e">
        <f>C64&amp;"w"&amp;D64&amp;"d"</f>
        <v>#VALUE!</v>
      </c>
      <c r="F64" s="201"/>
      <c r="G64" s="201"/>
      <c r="H64" s="201"/>
    </row>
    <row r="65" spans="1:8">
      <c r="A65" s="12" t="s">
        <v>74</v>
      </c>
      <c r="B65" s="208">
        <f>'(1) 診断まで'!B90+'(1) 診断まで'!D90/7</f>
        <v>0</v>
      </c>
      <c r="C65" s="202"/>
      <c r="D65" s="201"/>
      <c r="E65" s="201"/>
      <c r="F65" s="201"/>
      <c r="G65" s="201"/>
      <c r="H65" s="201"/>
    </row>
    <row r="66" spans="1:8">
      <c r="A66" s="137"/>
      <c r="B66" s="137"/>
      <c r="C66" s="201"/>
      <c r="D66" s="201"/>
      <c r="E66" s="201"/>
      <c r="F66" s="201"/>
      <c r="G66" s="201"/>
      <c r="H66" s="201"/>
    </row>
    <row r="67" spans="1:8">
      <c r="A67" s="213" t="s">
        <v>248</v>
      </c>
      <c r="B67" s="137"/>
      <c r="C67" s="201"/>
      <c r="D67" s="201"/>
      <c r="E67" s="201"/>
      <c r="F67" s="201"/>
      <c r="G67" s="201"/>
      <c r="H67" s="201"/>
    </row>
    <row r="68" spans="1:8">
      <c r="A68" s="4" t="s">
        <v>249</v>
      </c>
      <c r="B68" s="137">
        <f>'（2）入院中経過'!E109</f>
        <v>0</v>
      </c>
      <c r="C68" s="201"/>
      <c r="D68" s="201"/>
      <c r="E68" s="201"/>
      <c r="F68" s="201"/>
      <c r="G68" s="201"/>
      <c r="H68" s="201"/>
    </row>
    <row r="69" spans="1:8">
      <c r="A69" s="4" t="s">
        <v>250</v>
      </c>
      <c r="B69" s="137">
        <f>'（2）入院中経過'!E110</f>
        <v>0</v>
      </c>
      <c r="C69" s="201"/>
      <c r="D69" s="201"/>
      <c r="E69" s="201"/>
      <c r="F69" s="201"/>
      <c r="G69" s="201"/>
      <c r="H69" s="201"/>
    </row>
    <row r="70" spans="1:8">
      <c r="A70" s="4" t="s">
        <v>254</v>
      </c>
      <c r="B70" s="137" t="e">
        <f>'（2）入院中経過'!I110</f>
        <v>#N/A</v>
      </c>
      <c r="C70" s="201"/>
      <c r="D70" s="201"/>
      <c r="E70" s="201"/>
      <c r="F70" s="201"/>
      <c r="G70" s="201"/>
      <c r="H70" s="201"/>
    </row>
    <row r="71" spans="1:8">
      <c r="A71" s="4" t="s">
        <v>251</v>
      </c>
      <c r="B71" s="137">
        <f>'（2）入院中経過'!E111</f>
        <v>0</v>
      </c>
      <c r="C71" s="201"/>
      <c r="D71" s="201"/>
      <c r="E71" s="201"/>
      <c r="F71" s="201"/>
      <c r="G71" s="201"/>
      <c r="H71" s="201"/>
    </row>
    <row r="72" spans="1:8">
      <c r="A72" s="4" t="s">
        <v>255</v>
      </c>
      <c r="B72" s="137" t="e">
        <f>'（2）入院中経過'!I111</f>
        <v>#N/A</v>
      </c>
      <c r="C72" s="201"/>
      <c r="D72" s="201"/>
      <c r="E72" s="201"/>
      <c r="F72" s="201"/>
      <c r="G72" s="201"/>
      <c r="H72" s="201"/>
    </row>
    <row r="73" spans="1:8">
      <c r="A73" s="4" t="s">
        <v>252</v>
      </c>
      <c r="B73" s="137">
        <f>'（2）入院中経過'!E112</f>
        <v>0</v>
      </c>
      <c r="C73" s="201"/>
      <c r="D73" s="201"/>
      <c r="E73" s="201"/>
      <c r="F73" s="201"/>
      <c r="G73" s="201"/>
      <c r="H73" s="201"/>
    </row>
    <row r="74" spans="1:8" ht="67" customHeight="1">
      <c r="A74" s="213" t="s">
        <v>256</v>
      </c>
      <c r="B74" s="214" t="str">
        <f>'（2）入院中経過'!Z114</f>
        <v xml:space="preserve">AFLP
</v>
      </c>
      <c r="C74" s="201"/>
      <c r="D74" s="201"/>
      <c r="E74" s="201"/>
      <c r="F74" s="201"/>
      <c r="G74" s="201"/>
      <c r="H74" s="201"/>
    </row>
    <row r="75" spans="1:8">
      <c r="A75" s="4" t="s">
        <v>259</v>
      </c>
      <c r="B75" s="137" t="str">
        <f>'（2）入院中経過'!K126</f>
        <v>自院</v>
      </c>
      <c r="C75" s="201"/>
      <c r="D75" s="201"/>
      <c r="E75" s="201"/>
      <c r="F75" s="201"/>
      <c r="G75" s="201"/>
      <c r="H75" s="201"/>
    </row>
    <row r="76" spans="1:8">
      <c r="A76" s="4" t="s">
        <v>260</v>
      </c>
      <c r="B76" s="137" t="str">
        <f>'（2）入院中経過'!K127</f>
        <v>自院</v>
      </c>
      <c r="C76" s="201"/>
      <c r="D76" s="201"/>
      <c r="E76" s="201"/>
      <c r="F76" s="201"/>
      <c r="G76" s="201"/>
      <c r="H76" s="201"/>
    </row>
    <row r="77" spans="1:8">
      <c r="A77" s="137"/>
      <c r="B77" s="137"/>
      <c r="C77" s="201"/>
      <c r="D77" s="201"/>
      <c r="E77" s="201"/>
      <c r="F77" s="201"/>
      <c r="G77" s="201"/>
      <c r="H77" s="201"/>
    </row>
    <row r="78" spans="1:8">
      <c r="A78" s="12" t="s">
        <v>262</v>
      </c>
      <c r="B78" s="137" t="str">
        <f>'(3)分娩情報ほか'!C2&amp;"/"&amp;'(3)分娩情報ほか'!E2&amp;"/"&amp;'(3)分娩情報ほか'!G2</f>
        <v>//</v>
      </c>
      <c r="C78" s="201"/>
      <c r="D78" s="201"/>
      <c r="E78" s="201"/>
      <c r="F78" s="201"/>
      <c r="G78" s="201"/>
      <c r="H78" s="201"/>
    </row>
    <row r="79" spans="1:8">
      <c r="A79" s="12" t="s">
        <v>263</v>
      </c>
      <c r="B79" s="208" t="e">
        <f>(280-(B30-B78))/7</f>
        <v>#VALUE!</v>
      </c>
      <c r="C79" s="204" t="e">
        <f>ROUNDDOWN(B79,0)</f>
        <v>#VALUE!</v>
      </c>
      <c r="D79" s="53" t="e">
        <f>ROUND((B79-C79)*7,0)</f>
        <v>#VALUE!</v>
      </c>
      <c r="E79" s="53" t="e">
        <f>C79&amp;"w"&amp;D79&amp;"d"</f>
        <v>#VALUE!</v>
      </c>
      <c r="F79" s="201"/>
      <c r="G79" s="201"/>
      <c r="H79" s="201"/>
    </row>
    <row r="80" spans="1:8">
      <c r="A80" s="12" t="s">
        <v>265</v>
      </c>
      <c r="B80" s="208" t="e">
        <f>'(3)分娩情報ほか'!B3+('(3)分娩情報ほか'!D3/7)</f>
        <v>#VALUE!</v>
      </c>
      <c r="C80" s="201"/>
      <c r="D80" s="201"/>
      <c r="E80" s="201"/>
      <c r="F80" s="201"/>
      <c r="G80" s="201"/>
      <c r="H80" s="201"/>
    </row>
    <row r="81" spans="1:9">
      <c r="A81" s="4" t="s">
        <v>267</v>
      </c>
      <c r="B81" s="137">
        <f>'(3)分娩情報ほか'!J4</f>
        <v>0</v>
      </c>
      <c r="C81" s="201"/>
      <c r="D81" s="201"/>
      <c r="E81" s="201"/>
      <c r="F81" s="201"/>
      <c r="G81" s="201"/>
      <c r="H81" s="201"/>
    </row>
    <row r="82" spans="1:9">
      <c r="A82" s="4" t="s">
        <v>276</v>
      </c>
      <c r="B82" s="137">
        <f>'(3)分娩情報ほか'!J5</f>
        <v>0</v>
      </c>
      <c r="C82" s="201"/>
      <c r="D82" s="201"/>
      <c r="E82" s="201"/>
      <c r="F82" s="201"/>
      <c r="G82" s="201"/>
      <c r="H82" s="201"/>
    </row>
    <row r="83" spans="1:9">
      <c r="A83" s="4" t="s">
        <v>277</v>
      </c>
      <c r="B83" s="137">
        <f>'(3)分娩情報ほか'!B6</f>
        <v>0</v>
      </c>
      <c r="C83" s="201"/>
      <c r="D83" s="201"/>
      <c r="E83" s="201"/>
      <c r="F83" s="201"/>
      <c r="G83" s="201"/>
      <c r="H83" s="201"/>
    </row>
    <row r="84" spans="1:9">
      <c r="A84" s="4" t="s">
        <v>278</v>
      </c>
      <c r="B84" s="137">
        <f>'(3)分娩情報ほか'!D6</f>
        <v>0</v>
      </c>
      <c r="C84" s="75"/>
      <c r="D84" s="75"/>
      <c r="E84" s="75"/>
      <c r="F84" s="75"/>
      <c r="G84" s="75"/>
      <c r="H84" s="75"/>
      <c r="I84" s="1"/>
    </row>
    <row r="85" spans="1:9">
      <c r="A85" s="4" t="s">
        <v>279</v>
      </c>
      <c r="B85" s="137">
        <f>'(3)分娩情報ほか'!F6</f>
        <v>0</v>
      </c>
      <c r="C85" s="75"/>
      <c r="D85" s="75"/>
      <c r="E85" s="75"/>
      <c r="F85" s="75"/>
      <c r="G85" s="75"/>
      <c r="H85" s="75"/>
      <c r="I85" s="1"/>
    </row>
    <row r="86" spans="1:9">
      <c r="A86" s="137" t="s">
        <v>280</v>
      </c>
      <c r="B86" s="137">
        <f>'(3)分娩情報ほか'!H6</f>
        <v>0</v>
      </c>
      <c r="C86" s="201"/>
      <c r="D86" s="201"/>
      <c r="E86" s="201"/>
      <c r="F86" s="201"/>
      <c r="G86" s="201"/>
      <c r="H86" s="201"/>
    </row>
    <row r="87" spans="1:9">
      <c r="A87" s="4" t="s">
        <v>281</v>
      </c>
      <c r="B87" s="137">
        <f>'(3)分娩情報ほか'!B7</f>
        <v>0</v>
      </c>
      <c r="C87" s="201"/>
      <c r="D87" s="201"/>
      <c r="E87" s="201"/>
      <c r="F87" s="201"/>
      <c r="G87" s="201"/>
      <c r="H87" s="201"/>
    </row>
    <row r="88" spans="1:9">
      <c r="A88" s="4" t="s">
        <v>282</v>
      </c>
      <c r="B88" s="137">
        <f>'(3)分娩情報ほか'!J7</f>
        <v>0</v>
      </c>
      <c r="C88" s="201"/>
      <c r="D88" s="201"/>
      <c r="E88" s="201"/>
      <c r="F88" s="201"/>
      <c r="G88" s="201"/>
      <c r="H88" s="201"/>
    </row>
    <row r="89" spans="1:9">
      <c r="A89" s="4" t="s">
        <v>286</v>
      </c>
      <c r="B89" s="137">
        <f>'(3)分娩情報ほか'!B8</f>
        <v>0</v>
      </c>
      <c r="C89" s="201"/>
      <c r="D89" s="201"/>
      <c r="E89" s="201"/>
      <c r="F89" s="201"/>
      <c r="G89" s="201"/>
      <c r="H89" s="201"/>
    </row>
    <row r="90" spans="1:9">
      <c r="A90" s="4" t="s">
        <v>284</v>
      </c>
      <c r="B90" s="137">
        <f>'(3)分娩情報ほか'!J9</f>
        <v>0</v>
      </c>
      <c r="C90" s="201"/>
      <c r="D90" s="201"/>
      <c r="E90" s="201"/>
      <c r="F90" s="201"/>
      <c r="G90" s="201"/>
      <c r="H90" s="201"/>
    </row>
    <row r="91" spans="1:9">
      <c r="A91" s="4" t="s">
        <v>287</v>
      </c>
      <c r="B91" s="137">
        <f>'(3)分娩情報ほか'!E9</f>
        <v>0</v>
      </c>
      <c r="C91" s="201"/>
      <c r="D91" s="201"/>
      <c r="E91" s="201"/>
      <c r="F91" s="201"/>
      <c r="G91" s="201"/>
      <c r="H91" s="201"/>
    </row>
    <row r="92" spans="1:9">
      <c r="A92" s="4" t="s">
        <v>273</v>
      </c>
      <c r="B92" s="137">
        <f>'(3)分娩情報ほか'!B11</f>
        <v>0</v>
      </c>
      <c r="C92" s="201"/>
      <c r="D92" s="201"/>
      <c r="E92" s="201"/>
      <c r="F92" s="201"/>
      <c r="G92" s="201"/>
      <c r="H92" s="201"/>
    </row>
    <row r="93" spans="1:9">
      <c r="A93" s="4" t="s">
        <v>288</v>
      </c>
      <c r="B93" s="137">
        <f>'(3)分娩情報ほか'!J12</f>
        <v>0</v>
      </c>
      <c r="C93" s="201"/>
      <c r="D93" s="201"/>
      <c r="E93" s="201"/>
      <c r="F93" s="201"/>
      <c r="G93" s="201"/>
      <c r="H93" s="201"/>
    </row>
    <row r="94" spans="1:9">
      <c r="A94" s="4" t="s">
        <v>350</v>
      </c>
      <c r="B94" s="137">
        <f>'(3)分娩情報ほか'!J14</f>
        <v>0</v>
      </c>
      <c r="C94" s="201"/>
      <c r="D94" s="201"/>
      <c r="E94" s="201"/>
      <c r="F94" s="201"/>
      <c r="G94" s="201"/>
      <c r="H94" s="201"/>
    </row>
    <row r="95" spans="1:9" ht="42">
      <c r="A95" s="4" t="s">
        <v>383</v>
      </c>
      <c r="B95" s="214" t="str">
        <f>'(3)分娩情報ほか'!S15</f>
        <v xml:space="preserve">
</v>
      </c>
      <c r="C95" s="201"/>
      <c r="D95" s="201"/>
      <c r="E95" s="201"/>
      <c r="F95" s="201"/>
      <c r="G95" s="201"/>
      <c r="H95" s="201"/>
    </row>
    <row r="96" spans="1:9">
      <c r="A96" s="48" t="s">
        <v>357</v>
      </c>
      <c r="B96" s="137">
        <f>'(3)分娩情報ほか'!J19</f>
        <v>0</v>
      </c>
      <c r="C96" s="201"/>
      <c r="D96" s="201"/>
      <c r="E96" s="201"/>
      <c r="F96" s="201"/>
      <c r="G96" s="201"/>
      <c r="H96" s="201"/>
    </row>
    <row r="97" spans="1:8" ht="42">
      <c r="A97" s="48" t="s">
        <v>379</v>
      </c>
      <c r="B97" s="214" t="str">
        <f>'(3)分娩情報ほか'!T19</f>
        <v xml:space="preserve">
</v>
      </c>
      <c r="C97" s="201"/>
      <c r="D97" s="201"/>
      <c r="E97" s="201"/>
      <c r="F97" s="201"/>
      <c r="G97" s="201"/>
      <c r="H97" s="201"/>
    </row>
    <row r="98" spans="1:8">
      <c r="A98" s="48" t="s">
        <v>380</v>
      </c>
      <c r="B98" s="137">
        <f>'(3)分娩情報ほか'!J23</f>
        <v>0</v>
      </c>
      <c r="C98" s="201"/>
      <c r="D98" s="201"/>
      <c r="E98" s="201"/>
      <c r="F98" s="201"/>
      <c r="G98" s="201"/>
      <c r="H98" s="201"/>
    </row>
    <row r="99" spans="1:8" ht="42">
      <c r="A99" s="4" t="s">
        <v>381</v>
      </c>
      <c r="B99" s="214" t="str">
        <f>'(3)分娩情報ほか'!K26</f>
        <v xml:space="preserve">
</v>
      </c>
      <c r="C99" s="201"/>
      <c r="D99" s="201"/>
      <c r="E99" s="201"/>
      <c r="F99" s="201"/>
      <c r="G99" s="201"/>
      <c r="H99" s="201"/>
    </row>
    <row r="100" spans="1:8">
      <c r="A100" s="48" t="s">
        <v>372</v>
      </c>
      <c r="B100" s="137">
        <f>'(3)分娩情報ほか'!J30</f>
        <v>0</v>
      </c>
      <c r="C100" s="201"/>
      <c r="D100" s="201"/>
      <c r="E100" s="201"/>
      <c r="F100" s="201"/>
      <c r="G100" s="201"/>
      <c r="H100" s="201"/>
    </row>
    <row r="101" spans="1:8" ht="42">
      <c r="A101" s="48" t="s">
        <v>382</v>
      </c>
      <c r="B101" s="215" t="str">
        <f>'(3)分娩情報ほか'!Q30</f>
        <v xml:space="preserve">
</v>
      </c>
      <c r="C101" s="201"/>
      <c r="D101" s="201"/>
      <c r="E101" s="201"/>
      <c r="F101" s="201"/>
      <c r="G101" s="201"/>
      <c r="H101" s="201"/>
    </row>
    <row r="102" spans="1:8">
      <c r="A102" s="4" t="s">
        <v>376</v>
      </c>
      <c r="B102" s="137">
        <f>'(3)分娩情報ほか'!B32</f>
        <v>0</v>
      </c>
      <c r="C102" s="201"/>
      <c r="D102" s="201"/>
      <c r="E102" s="201"/>
      <c r="F102" s="201"/>
      <c r="G102" s="201"/>
      <c r="H102" s="201"/>
    </row>
    <row r="103" spans="1:8">
      <c r="A103" s="4" t="s">
        <v>290</v>
      </c>
      <c r="B103" s="137">
        <f>'(3)分娩情報ほか'!B35</f>
        <v>0</v>
      </c>
      <c r="C103" s="201"/>
      <c r="D103" s="201"/>
      <c r="E103" s="201"/>
      <c r="F103" s="201"/>
      <c r="G103" s="201"/>
      <c r="H103" s="201"/>
    </row>
    <row r="104" spans="1:8">
      <c r="A104" s="4" t="s">
        <v>291</v>
      </c>
      <c r="B104" s="137">
        <f>'(3)分娩情報ほか'!D35</f>
        <v>0</v>
      </c>
      <c r="C104" s="201"/>
      <c r="D104" s="201"/>
      <c r="E104" s="201"/>
      <c r="F104" s="201"/>
      <c r="G104" s="201"/>
      <c r="H104" s="201"/>
    </row>
    <row r="105" spans="1:8">
      <c r="A105" s="137" t="s">
        <v>296</v>
      </c>
      <c r="B105" s="137">
        <f>'(3)分娩情報ほか'!B36</f>
        <v>0</v>
      </c>
      <c r="C105" s="201"/>
      <c r="D105" s="201"/>
      <c r="E105" s="201"/>
      <c r="F105" s="201"/>
      <c r="G105" s="201"/>
      <c r="H105" s="201"/>
    </row>
    <row r="106" spans="1:8">
      <c r="A106" s="137" t="s">
        <v>293</v>
      </c>
      <c r="B106" s="137">
        <f>'(3)分娩情報ほか'!J37</f>
        <v>0</v>
      </c>
      <c r="C106" s="201"/>
      <c r="D106" s="201"/>
      <c r="E106" s="201"/>
      <c r="F106" s="201"/>
      <c r="G106" s="201"/>
      <c r="H106" s="201"/>
    </row>
    <row r="107" spans="1:8">
      <c r="A107" s="137" t="s">
        <v>301</v>
      </c>
      <c r="B107" s="137">
        <f>'(3)分娩情報ほか'!B38</f>
        <v>0</v>
      </c>
      <c r="C107" s="201"/>
      <c r="D107" s="201"/>
      <c r="E107" s="201"/>
      <c r="F107" s="201"/>
      <c r="G107" s="201"/>
      <c r="H107" s="201"/>
    </row>
    <row r="108" spans="1:8">
      <c r="A108" s="137" t="s">
        <v>302</v>
      </c>
      <c r="B108" s="137">
        <f>'(3)分娩情報ほか'!D38</f>
        <v>0</v>
      </c>
      <c r="C108" s="201"/>
      <c r="D108" s="201"/>
      <c r="E108" s="201"/>
      <c r="F108" s="201"/>
      <c r="G108" s="201"/>
      <c r="H108" s="201"/>
    </row>
    <row r="109" spans="1:8">
      <c r="A109" s="4" t="s">
        <v>303</v>
      </c>
      <c r="B109" s="137">
        <f>'(3)分娩情報ほか'!J39</f>
        <v>0</v>
      </c>
      <c r="C109" s="201"/>
      <c r="D109" s="201"/>
      <c r="E109" s="201"/>
      <c r="F109" s="201"/>
      <c r="G109" s="201"/>
      <c r="H109" s="201"/>
    </row>
    <row r="110" spans="1:8" ht="42">
      <c r="A110" s="4" t="s">
        <v>316</v>
      </c>
      <c r="B110" s="214" t="str">
        <f>'(3)分娩情報ほか'!AA40</f>
        <v xml:space="preserve">
</v>
      </c>
      <c r="C110" s="201"/>
      <c r="D110" s="201"/>
      <c r="E110" s="201"/>
      <c r="F110" s="201"/>
      <c r="G110" s="201"/>
      <c r="H110" s="201"/>
    </row>
    <row r="111" spans="1:8">
      <c r="A111" s="4" t="s">
        <v>459</v>
      </c>
      <c r="B111" s="214">
        <f>'(3)分娩情報ほか'!J44</f>
        <v>0</v>
      </c>
      <c r="C111" s="201"/>
      <c r="D111" s="201"/>
      <c r="E111" s="201"/>
      <c r="F111" s="201"/>
      <c r="G111" s="201"/>
      <c r="H111" s="201"/>
    </row>
    <row r="112" spans="1:8">
      <c r="A112" s="4" t="s">
        <v>460</v>
      </c>
      <c r="B112" s="214">
        <f>'(3)分娩情報ほか'!C45</f>
        <v>0</v>
      </c>
      <c r="C112" s="201"/>
      <c r="D112" s="201"/>
      <c r="E112" s="201"/>
      <c r="F112" s="201"/>
      <c r="G112" s="201"/>
      <c r="H112" s="201"/>
    </row>
    <row r="113" spans="1:8">
      <c r="A113" s="4" t="s">
        <v>432</v>
      </c>
      <c r="B113" s="214">
        <f>'(3)分娩情報ほか'!J46</f>
        <v>0</v>
      </c>
      <c r="C113" s="201"/>
      <c r="D113" s="201"/>
      <c r="E113" s="201"/>
      <c r="F113" s="201"/>
      <c r="G113" s="201"/>
      <c r="H113" s="201"/>
    </row>
    <row r="114" spans="1:8">
      <c r="A114" s="4" t="s">
        <v>317</v>
      </c>
      <c r="B114" s="137"/>
      <c r="C114" s="201"/>
      <c r="D114" s="201"/>
      <c r="E114" s="201"/>
      <c r="F114" s="201"/>
      <c r="G114" s="201"/>
      <c r="H114" s="201"/>
    </row>
    <row r="115" spans="1:8">
      <c r="A115" s="48" t="s">
        <v>318</v>
      </c>
      <c r="B115" s="137">
        <f>'(3)分娩情報ほか'!C50</f>
        <v>0</v>
      </c>
      <c r="C115" s="201"/>
      <c r="D115" s="201"/>
      <c r="E115" s="201"/>
      <c r="F115" s="201"/>
      <c r="G115" s="201"/>
      <c r="H115" s="201"/>
    </row>
    <row r="116" spans="1:8">
      <c r="A116" s="159" t="s">
        <v>321</v>
      </c>
      <c r="B116" s="137">
        <f>'(3)分娩情報ほか'!C51</f>
        <v>0</v>
      </c>
      <c r="C116" s="201"/>
      <c r="D116" s="201"/>
      <c r="E116" s="201"/>
      <c r="F116" s="201"/>
      <c r="G116" s="201"/>
      <c r="H116" s="201"/>
    </row>
    <row r="117" spans="1:8">
      <c r="A117" s="216" t="s">
        <v>322</v>
      </c>
      <c r="B117" s="137">
        <f>'(3)分娩情報ほか'!C52</f>
        <v>0</v>
      </c>
      <c r="C117" s="201"/>
      <c r="D117" s="201"/>
      <c r="E117" s="201"/>
      <c r="F117" s="201"/>
      <c r="G117" s="201"/>
      <c r="H117" s="201"/>
    </row>
    <row r="118" spans="1:8">
      <c r="A118" s="216" t="s">
        <v>323</v>
      </c>
      <c r="B118" s="137">
        <f>'(3)分娩情報ほか'!C53</f>
        <v>0</v>
      </c>
      <c r="C118" s="201"/>
      <c r="D118" s="201"/>
      <c r="E118" s="201"/>
      <c r="F118" s="201"/>
      <c r="G118" s="201"/>
      <c r="H118" s="201"/>
    </row>
    <row r="119" spans="1:8">
      <c r="A119" s="216" t="s">
        <v>324</v>
      </c>
      <c r="B119" s="137">
        <f>'(3)分娩情報ほか'!C54</f>
        <v>0</v>
      </c>
      <c r="C119" s="201"/>
      <c r="D119" s="201"/>
      <c r="E119" s="201"/>
      <c r="F119" s="201"/>
      <c r="G119" s="201"/>
      <c r="H119" s="201"/>
    </row>
    <row r="120" spans="1:8">
      <c r="A120" s="216" t="s">
        <v>325</v>
      </c>
      <c r="B120" s="137">
        <f>'(3)分娩情報ほか'!C55</f>
        <v>0</v>
      </c>
      <c r="C120" s="201"/>
      <c r="D120" s="201"/>
      <c r="E120" s="201"/>
      <c r="F120" s="201"/>
      <c r="G120" s="201"/>
      <c r="H120" s="201"/>
    </row>
    <row r="121" spans="1:8">
      <c r="A121" s="4" t="s">
        <v>319</v>
      </c>
      <c r="B121" s="137">
        <f>'(3)分娩情報ほか'!C56</f>
        <v>0</v>
      </c>
      <c r="C121" s="201"/>
      <c r="D121" s="201"/>
      <c r="E121" s="201"/>
      <c r="F121" s="201"/>
      <c r="G121" s="201"/>
      <c r="H121" s="201"/>
    </row>
    <row r="122" spans="1:8">
      <c r="A122" s="4" t="s">
        <v>320</v>
      </c>
      <c r="B122" s="137">
        <f>'(3)分娩情報ほか'!C57</f>
        <v>0</v>
      </c>
      <c r="C122" s="201"/>
      <c r="D122" s="201"/>
      <c r="E122" s="201"/>
      <c r="F122" s="201"/>
      <c r="G122" s="201"/>
      <c r="H122" s="201"/>
    </row>
    <row r="123" spans="1:8">
      <c r="A123" s="4" t="s">
        <v>326</v>
      </c>
      <c r="B123" s="137">
        <f>'(3)分娩情報ほか'!C58</f>
        <v>0</v>
      </c>
      <c r="C123" s="201"/>
      <c r="D123" s="201"/>
      <c r="E123" s="201"/>
      <c r="F123" s="201"/>
      <c r="G123" s="201"/>
      <c r="H123" s="201"/>
    </row>
    <row r="124" spans="1:8">
      <c r="A124" s="4" t="s">
        <v>327</v>
      </c>
      <c r="B124" s="137">
        <f>'(3)分娩情報ほか'!C59</f>
        <v>0</v>
      </c>
      <c r="C124" s="201"/>
      <c r="D124" s="201"/>
      <c r="E124" s="201"/>
      <c r="F124" s="201"/>
      <c r="G124" s="201"/>
      <c r="H124" s="201"/>
    </row>
    <row r="125" spans="1:8">
      <c r="A125" s="74" t="s">
        <v>337</v>
      </c>
      <c r="B125" s="137">
        <f>'(3)分娩情報ほか'!F50</f>
        <v>0</v>
      </c>
      <c r="C125" s="201"/>
      <c r="D125" s="201"/>
      <c r="E125" s="201"/>
      <c r="F125" s="201"/>
      <c r="G125" s="201"/>
      <c r="H125" s="201"/>
    </row>
    <row r="126" spans="1:8">
      <c r="A126" s="74" t="s">
        <v>338</v>
      </c>
      <c r="B126" s="137">
        <f>'(3)分娩情報ほか'!F51</f>
        <v>0</v>
      </c>
      <c r="C126" s="201"/>
      <c r="D126" s="201"/>
      <c r="E126" s="201"/>
      <c r="F126" s="201"/>
      <c r="G126" s="201"/>
      <c r="H126" s="201"/>
    </row>
    <row r="127" spans="1:8">
      <c r="A127" s="74" t="s">
        <v>339</v>
      </c>
      <c r="B127" s="137">
        <f>'(3)分娩情報ほか'!F52</f>
        <v>0</v>
      </c>
      <c r="C127" s="201"/>
      <c r="D127" s="201"/>
      <c r="E127" s="201"/>
      <c r="F127" s="201"/>
      <c r="G127" s="201"/>
      <c r="H127" s="201"/>
    </row>
    <row r="128" spans="1:8">
      <c r="A128" s="74" t="s">
        <v>340</v>
      </c>
      <c r="B128" s="137">
        <f>'(3)分娩情報ほか'!F53</f>
        <v>0</v>
      </c>
      <c r="C128" s="201"/>
      <c r="D128" s="201"/>
      <c r="E128" s="201"/>
      <c r="F128" s="201"/>
      <c r="G128" s="201"/>
      <c r="H128" s="201"/>
    </row>
    <row r="129" spans="1:8">
      <c r="A129" s="74" t="s">
        <v>341</v>
      </c>
      <c r="B129" s="137">
        <f>'(3)分娩情報ほか'!F54</f>
        <v>0</v>
      </c>
      <c r="C129" s="201"/>
      <c r="D129" s="201"/>
      <c r="E129" s="201"/>
      <c r="F129" s="201"/>
      <c r="G129" s="201"/>
      <c r="H129" s="201"/>
    </row>
    <row r="130" spans="1:8">
      <c r="A130" s="74" t="s">
        <v>342</v>
      </c>
      <c r="B130" s="137">
        <f>'(3)分娩情報ほか'!F55</f>
        <v>0</v>
      </c>
      <c r="C130" s="201"/>
      <c r="D130" s="201"/>
      <c r="E130" s="201"/>
      <c r="F130" s="201"/>
      <c r="G130" s="201"/>
      <c r="H130" s="201"/>
    </row>
    <row r="131" spans="1:8">
      <c r="A131" s="74" t="s">
        <v>343</v>
      </c>
      <c r="B131" s="137">
        <f>'(3)分娩情報ほか'!F56</f>
        <v>0</v>
      </c>
      <c r="C131" s="201"/>
      <c r="D131" s="201"/>
      <c r="E131" s="201"/>
      <c r="F131" s="201"/>
      <c r="G131" s="201"/>
      <c r="H131" s="201"/>
    </row>
    <row r="132" spans="1:8">
      <c r="A132" s="74" t="s">
        <v>344</v>
      </c>
      <c r="B132" s="137">
        <f>'(3)分娩情報ほか'!F57</f>
        <v>0</v>
      </c>
      <c r="C132" s="201"/>
      <c r="D132" s="201"/>
      <c r="E132" s="201"/>
      <c r="F132" s="201"/>
      <c r="G132" s="201"/>
      <c r="H132" s="201"/>
    </row>
    <row r="133" spans="1:8">
      <c r="A133" s="74" t="s">
        <v>334</v>
      </c>
      <c r="B133" s="137">
        <f>'(3)分娩情報ほか'!F58</f>
        <v>0</v>
      </c>
      <c r="C133" s="201"/>
      <c r="D133" s="201"/>
      <c r="E133" s="201"/>
      <c r="F133" s="201"/>
      <c r="G133" s="201"/>
      <c r="H133" s="201"/>
    </row>
    <row r="134" spans="1:8">
      <c r="A134" s="74" t="s">
        <v>333</v>
      </c>
      <c r="B134" s="137">
        <f>'(3)分娩情報ほか'!F59</f>
        <v>0</v>
      </c>
      <c r="C134" s="201"/>
      <c r="D134" s="201"/>
      <c r="E134" s="201"/>
      <c r="F134" s="201"/>
      <c r="G134" s="201"/>
      <c r="H134" s="201"/>
    </row>
    <row r="135" spans="1:8">
      <c r="A135" s="74" t="s">
        <v>332</v>
      </c>
      <c r="B135" s="137">
        <f>'(3)分娩情報ほか'!F69</f>
        <v>0</v>
      </c>
      <c r="C135" s="201"/>
      <c r="D135" s="201"/>
      <c r="E135" s="201"/>
      <c r="F135" s="201"/>
      <c r="G135" s="201"/>
      <c r="H135" s="201"/>
    </row>
    <row r="136" spans="1:8">
      <c r="A136" s="89" t="s">
        <v>461</v>
      </c>
      <c r="B136" s="53"/>
      <c r="C136" s="53"/>
      <c r="D136" s="53"/>
      <c r="E136" s="53"/>
      <c r="F136" s="53"/>
      <c r="G136" s="53"/>
      <c r="H136" s="53"/>
    </row>
    <row r="137" spans="1:8" ht="21">
      <c r="A137" s="1" t="s">
        <v>345</v>
      </c>
      <c r="B137" s="203" t="str">
        <f>'(3)分娩情報ほか'!Q77</f>
        <v/>
      </c>
      <c r="C137" s="53"/>
      <c r="D137" s="53"/>
      <c r="E137" s="53"/>
      <c r="F137" s="53"/>
      <c r="G137" s="53"/>
      <c r="H137" s="53"/>
    </row>
    <row r="138" spans="1:8" ht="42">
      <c r="A138" s="89" t="s">
        <v>443</v>
      </c>
      <c r="B138" s="203" t="str">
        <f>'(3)分娩情報ほか'!AA80</f>
        <v xml:space="preserve">
</v>
      </c>
      <c r="C138" s="53"/>
      <c r="D138" s="53"/>
      <c r="E138" s="53"/>
      <c r="F138" s="53"/>
      <c r="G138" s="53"/>
      <c r="H138" s="53"/>
    </row>
    <row r="139" spans="1:8">
      <c r="A139" s="1"/>
      <c r="B139" s="203"/>
      <c r="C139" s="53"/>
      <c r="D139" s="53"/>
      <c r="E139" s="53"/>
      <c r="F139" s="53"/>
      <c r="G139" s="53"/>
      <c r="H139" s="53"/>
    </row>
    <row r="140" spans="1:8">
      <c r="A140" s="508" t="s">
        <v>385</v>
      </c>
      <c r="B140" s="508"/>
      <c r="C140" s="508"/>
      <c r="D140" s="508"/>
      <c r="E140" s="508"/>
      <c r="F140" s="508"/>
      <c r="G140" s="508"/>
      <c r="H140" s="508"/>
    </row>
    <row r="141" spans="1:8">
      <c r="A141" s="1" t="s">
        <v>389</v>
      </c>
      <c r="B141" s="53">
        <f>'(3)分娩情報ほか'!B84</f>
        <v>0</v>
      </c>
      <c r="C141" s="53"/>
      <c r="D141" s="53"/>
      <c r="E141" s="53"/>
      <c r="F141" s="53"/>
      <c r="G141" s="53"/>
      <c r="H141" s="53"/>
    </row>
    <row r="142" spans="1:8">
      <c r="A142" s="157" t="s">
        <v>404</v>
      </c>
      <c r="B142" s="53">
        <f>'(3)分娩情報ほか'!J85</f>
        <v>0</v>
      </c>
      <c r="C142" s="53"/>
      <c r="D142" s="53"/>
      <c r="E142" s="53"/>
      <c r="F142" s="53"/>
      <c r="G142" s="53"/>
      <c r="H142" s="53"/>
    </row>
    <row r="143" spans="1:8" ht="21">
      <c r="A143" s="157" t="s">
        <v>414</v>
      </c>
      <c r="B143" s="203" t="str">
        <f>'(3)分娩情報ほか'!Q86</f>
        <v/>
      </c>
      <c r="C143" s="53"/>
      <c r="D143" s="53"/>
      <c r="E143" s="53"/>
      <c r="F143" s="53"/>
      <c r="G143" s="53"/>
      <c r="H143" s="53"/>
    </row>
    <row r="144" spans="1:8">
      <c r="A144" s="157" t="s">
        <v>415</v>
      </c>
      <c r="B144" s="53">
        <f>'(3)分娩情報ほか'!C88</f>
        <v>0</v>
      </c>
      <c r="C144" s="53"/>
      <c r="D144" s="53"/>
      <c r="E144" s="53"/>
      <c r="F144" s="53"/>
      <c r="G144" s="53"/>
      <c r="H144" s="53"/>
    </row>
    <row r="145" spans="1:8" ht="21">
      <c r="A145" s="1" t="s">
        <v>396</v>
      </c>
      <c r="B145" s="203" t="str">
        <f>'(3)分娩情報ほか'!Q89</f>
        <v/>
      </c>
      <c r="C145" s="53"/>
      <c r="D145" s="53"/>
      <c r="E145" s="53"/>
      <c r="F145" s="53"/>
      <c r="G145" s="53"/>
      <c r="H145" s="53"/>
    </row>
    <row r="146" spans="1:8">
      <c r="A146" s="48" t="s">
        <v>398</v>
      </c>
      <c r="B146" s="53">
        <f>'(3)分娩情報ほか'!B93</f>
        <v>0</v>
      </c>
      <c r="C146" s="53"/>
      <c r="D146" s="53"/>
      <c r="E146" s="53"/>
      <c r="F146" s="53"/>
      <c r="G146" s="53"/>
      <c r="H146" s="53"/>
    </row>
    <row r="147" spans="1:8">
      <c r="A147" s="1" t="s">
        <v>400</v>
      </c>
      <c r="B147" s="53">
        <f>'(3)分娩情報ほか'!D95</f>
        <v>0</v>
      </c>
      <c r="C147" s="53"/>
      <c r="D147" s="53"/>
      <c r="E147" s="53"/>
      <c r="F147" s="53"/>
      <c r="G147" s="53"/>
      <c r="H147" s="53"/>
    </row>
    <row r="148" spans="1:8">
      <c r="A148" s="75"/>
    </row>
    <row r="149" spans="1:8">
      <c r="A149" s="75"/>
    </row>
    <row r="150" spans="1:8">
      <c r="A150" s="76"/>
    </row>
    <row r="151" spans="1:8">
      <c r="A151" s="76"/>
    </row>
    <row r="152" spans="1:8">
      <c r="A152" s="76"/>
    </row>
    <row r="153" spans="1:8">
      <c r="A153" s="75"/>
    </row>
    <row r="154" spans="1:8">
      <c r="A154" s="76"/>
    </row>
    <row r="155" spans="1:8">
      <c r="A155" s="76"/>
    </row>
    <row r="156" spans="1:8">
      <c r="A156" s="75"/>
    </row>
  </sheetData>
  <sheetProtection sheet="1" objects="1" scenarios="1"/>
  <mergeCells count="1">
    <mergeCell ref="A140:H140"/>
  </mergeCells>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7F79F-4AB0-0142-BAF4-75D84E781331}">
  <sheetPr>
    <tabColor theme="1" tint="0.499984740745262"/>
  </sheetPr>
  <dimension ref="A1:J251"/>
  <sheetViews>
    <sheetView topLeftCell="A142" zoomScaleNormal="100" workbookViewId="0">
      <selection activeCell="B189" sqref="B189"/>
    </sheetView>
  </sheetViews>
  <sheetFormatPr baseColWidth="10" defaultColWidth="11.5703125" defaultRowHeight="20"/>
  <cols>
    <col min="1" max="1" width="52.5703125" customWidth="1"/>
    <col min="2" max="2" width="47" customWidth="1"/>
    <col min="3" max="3" width="40.85546875" customWidth="1"/>
  </cols>
  <sheetData>
    <row r="1" spans="1:10">
      <c r="A1" s="217" t="str">
        <f>'(1) 診断まで'!A5</f>
        <v>施設名</v>
      </c>
      <c r="B1" s="119">
        <f>'(1) 診断まで'!B5</f>
        <v>0</v>
      </c>
      <c r="C1" s="244" t="s">
        <v>552</v>
      </c>
    </row>
    <row r="2" spans="1:10">
      <c r="A2" s="105" t="str">
        <f>'(1) 診断まで'!A6</f>
        <v>診療科</v>
      </c>
      <c r="B2" s="103">
        <f>'(1) 診断まで'!B6</f>
        <v>0</v>
      </c>
      <c r="C2" s="244"/>
    </row>
    <row r="3" spans="1:10">
      <c r="A3" s="105" t="str">
        <f>'(1) 診断まで'!A7</f>
        <v>担当医師</v>
      </c>
      <c r="B3" s="103">
        <f>'(1) 診断まで'!B7</f>
        <v>0</v>
      </c>
    </row>
    <row r="4" spans="1:10">
      <c r="A4" s="105" t="str">
        <f>'(1) 診断まで'!A8</f>
        <v>記入年月日</v>
      </c>
      <c r="B4" s="228" t="str">
        <f>'(1) 診断まで'!C8&amp;"/"&amp;'(1) 診断まで'!E8&amp;"/"&amp;'(1) 診断まで'!G8</f>
        <v>//</v>
      </c>
      <c r="C4" t="s">
        <v>592</v>
      </c>
    </row>
    <row r="5" spans="1:10">
      <c r="A5" s="218"/>
      <c r="B5" s="229"/>
      <c r="C5" t="s">
        <v>591</v>
      </c>
    </row>
    <row r="6" spans="1:10">
      <c r="A6" s="222" t="str">
        <f>'(1) 診断まで'!A10</f>
        <v>登録番号（事務局記入）</v>
      </c>
      <c r="B6" s="242">
        <f>'(1) 診断まで'!B10</f>
        <v>0</v>
      </c>
      <c r="C6" t="s">
        <v>593</v>
      </c>
    </row>
    <row r="7" spans="1:10">
      <c r="A7" s="222" t="str">
        <f>'(1) 診断まで'!A11</f>
        <v>登録票 / CRF取得日</v>
      </c>
      <c r="B7" s="245" t="str">
        <f>'(1) 診断まで'!C11&amp;"/"&amp;'(1) 診断まで'!E11&amp;"/"&amp;'(1) 診断まで'!G11</f>
        <v>//</v>
      </c>
      <c r="J7">
        <v>0</v>
      </c>
    </row>
    <row r="8" spans="1:10" ht="5" customHeight="1">
      <c r="A8" s="218" t="str">
        <f>'(1) 診断まで'!A19</f>
        <v>1．母体の基本情報、患者背景</v>
      </c>
      <c r="B8" s="229"/>
    </row>
    <row r="9" spans="1:10" ht="5" customHeight="1">
      <c r="A9" s="105" t="str">
        <f>'(1) 診断まで'!A20</f>
        <v>貴院識別番号（ID等）</v>
      </c>
      <c r="B9" s="230">
        <f>'(1) 診断まで'!B20</f>
        <v>0</v>
      </c>
    </row>
    <row r="10" spans="1:10" ht="5" customHeight="1">
      <c r="A10" s="105" t="str">
        <f>'(1) 診断まで'!A21</f>
        <v>患者イニシャル</v>
      </c>
      <c r="B10" s="103" t="str">
        <f>'(1) 診断まで'!E21&amp;"."&amp;'(1) 診断まで'!C21&amp;"."</f>
        <v>..</v>
      </c>
    </row>
    <row r="11" spans="1:10" ht="5" customHeight="1">
      <c r="A11" s="105" t="str">
        <f>'(1) 診断まで'!A22</f>
        <v>生年月日</v>
      </c>
      <c r="B11" s="103" t="str">
        <f>'(1) 診断まで'!C22&amp;"/"&amp;'(1) 診断まで'!E22&amp;"/"&amp;'(1) 診断まで'!G22</f>
        <v>//</v>
      </c>
    </row>
    <row r="12" spans="1:10" ht="5" customHeight="1">
      <c r="A12" s="105" t="str">
        <f>'(1) 診断まで'!A23</f>
        <v>登録時年齢</v>
      </c>
      <c r="B12" s="103" t="e">
        <f>ROUNDDOWN((B4-B11)/365,0)</f>
        <v>#VALUE!</v>
      </c>
    </row>
    <row r="13" spans="1:10" ht="5" customHeight="1">
      <c r="A13" s="105" t="s">
        <v>24</v>
      </c>
      <c r="B13" s="103">
        <f>'(1) 診断まで'!B24</f>
        <v>0</v>
      </c>
    </row>
    <row r="14" spans="1:10" ht="5" customHeight="1">
      <c r="A14" s="105" t="s">
        <v>27</v>
      </c>
      <c r="B14" s="103">
        <f>'(1) 診断まで'!D24</f>
        <v>0</v>
      </c>
    </row>
    <row r="15" spans="1:10" ht="5" customHeight="1">
      <c r="A15" s="105" t="s">
        <v>25</v>
      </c>
      <c r="B15" s="103">
        <f>'(1) 診断まで'!F24</f>
        <v>0</v>
      </c>
    </row>
    <row r="16" spans="1:10" ht="5" customHeight="1">
      <c r="A16" s="105" t="s">
        <v>26</v>
      </c>
      <c r="B16" s="103">
        <f>'(1) 診断まで'!H24</f>
        <v>0</v>
      </c>
    </row>
    <row r="17" spans="1:2" ht="5" customHeight="1">
      <c r="A17" s="105" t="s">
        <v>33</v>
      </c>
      <c r="B17" s="103">
        <f>'(1) 診断まで'!B25</f>
        <v>0</v>
      </c>
    </row>
    <row r="18" spans="1:2" ht="5" customHeight="1">
      <c r="A18" s="89" t="s">
        <v>39</v>
      </c>
      <c r="B18" s="103">
        <f>'(1) 診断まで'!C30</f>
        <v>0</v>
      </c>
    </row>
    <row r="19" spans="1:2" ht="5" customHeight="1">
      <c r="A19" s="105" t="s">
        <v>38</v>
      </c>
      <c r="B19" s="103">
        <f>'(1) 診断まで'!E30</f>
        <v>0</v>
      </c>
    </row>
    <row r="20" spans="1:2" ht="5" customHeight="1">
      <c r="A20" s="89" t="s">
        <v>476</v>
      </c>
      <c r="B20" s="103">
        <f>'(1) 診断まで'!B32</f>
        <v>0</v>
      </c>
    </row>
    <row r="21" spans="1:2" ht="5" customHeight="1">
      <c r="A21" s="89" t="s">
        <v>477</v>
      </c>
      <c r="B21" s="103">
        <f>'(1) 診断まで'!E31</f>
        <v>0</v>
      </c>
    </row>
    <row r="22" spans="1:2" ht="5" customHeight="1">
      <c r="A22" s="89" t="s">
        <v>478</v>
      </c>
      <c r="B22" s="103">
        <f>'(1) 診断まで'!B38</f>
        <v>0</v>
      </c>
    </row>
    <row r="23" spans="1:2" ht="5" customHeight="1">
      <c r="A23" s="89" t="s">
        <v>479</v>
      </c>
      <c r="B23" s="103">
        <f>'(1) 診断まで'!E37</f>
        <v>0</v>
      </c>
    </row>
    <row r="24" spans="1:2" ht="5" customHeight="1">
      <c r="A24" s="89" t="s">
        <v>480</v>
      </c>
      <c r="B24" s="103">
        <f>'(1) 診断まで'!B44</f>
        <v>0</v>
      </c>
    </row>
    <row r="25" spans="1:2" ht="5" customHeight="1">
      <c r="A25" s="89" t="s">
        <v>481</v>
      </c>
      <c r="B25" s="103">
        <f>'(1) 診断まで'!E43</f>
        <v>0</v>
      </c>
    </row>
    <row r="26" spans="1:2" ht="5" customHeight="1">
      <c r="A26" s="89" t="s">
        <v>482</v>
      </c>
      <c r="B26" s="103">
        <f>'(1) 診断まで'!B50</f>
        <v>0</v>
      </c>
    </row>
    <row r="27" spans="1:2" ht="5" customHeight="1">
      <c r="A27" s="89" t="s">
        <v>483</v>
      </c>
      <c r="B27" s="103">
        <f>'(1) 診断まで'!B52</f>
        <v>0</v>
      </c>
    </row>
    <row r="28" spans="1:2" ht="5" customHeight="1">
      <c r="A28" s="89" t="s">
        <v>484</v>
      </c>
      <c r="B28" s="103">
        <f>'(1) 診断まで'!B54</f>
        <v>0</v>
      </c>
    </row>
    <row r="29" spans="1:2" ht="5" customHeight="1">
      <c r="A29" s="89" t="s">
        <v>485</v>
      </c>
      <c r="B29" s="103">
        <f>'(1) 診断まで'!B55</f>
        <v>0</v>
      </c>
    </row>
    <row r="30" spans="1:2" ht="14" customHeight="1">
      <c r="A30" s="89" t="s">
        <v>69</v>
      </c>
      <c r="B30" s="228" t="str">
        <f>'(1) 診断まで'!C56&amp;"/"&amp;'(1) 診断まで'!E56&amp;"/"&amp;'(1) 診断まで'!G56</f>
        <v>//</v>
      </c>
    </row>
    <row r="31" spans="1:2" ht="5" customHeight="1">
      <c r="A31" s="89" t="s">
        <v>486</v>
      </c>
      <c r="B31" s="103">
        <f>'(1) 診断まで'!B58</f>
        <v>0</v>
      </c>
    </row>
    <row r="32" spans="1:2" ht="5" customHeight="1">
      <c r="A32" s="89" t="s">
        <v>487</v>
      </c>
      <c r="B32" s="103">
        <f>'(1) 診断まで'!B59</f>
        <v>0</v>
      </c>
    </row>
    <row r="33" spans="1:3" ht="5" customHeight="1">
      <c r="A33" s="89" t="s">
        <v>488</v>
      </c>
      <c r="B33" s="103">
        <f>'(1) 診断まで'!B60</f>
        <v>0</v>
      </c>
    </row>
    <row r="34" spans="1:3" ht="5" customHeight="1">
      <c r="A34" s="89" t="s">
        <v>489</v>
      </c>
      <c r="B34" s="103">
        <f>'(1) 診断まで'!B61</f>
        <v>0</v>
      </c>
    </row>
    <row r="35" spans="1:3" ht="5" customHeight="1">
      <c r="A35" s="89" t="s">
        <v>490</v>
      </c>
      <c r="B35" s="103">
        <f>'(1) 診断まで'!B62</f>
        <v>0</v>
      </c>
    </row>
    <row r="36" spans="1:3" ht="5" customHeight="1">
      <c r="A36" s="89" t="s">
        <v>491</v>
      </c>
      <c r="B36" s="103">
        <f>'(1) 診断まで'!B63</f>
        <v>0</v>
      </c>
    </row>
    <row r="37" spans="1:3" ht="5" customHeight="1">
      <c r="A37" s="89" t="s">
        <v>492</v>
      </c>
      <c r="B37" s="103">
        <f>'(1) 診断まで'!G63</f>
        <v>0</v>
      </c>
    </row>
    <row r="38" spans="1:3" ht="5" customHeight="1">
      <c r="A38" s="89" t="s">
        <v>493</v>
      </c>
      <c r="B38" s="103">
        <f>'(1) 診断まで'!I63</f>
        <v>0</v>
      </c>
    </row>
    <row r="39" spans="1:3" ht="5" customHeight="1">
      <c r="A39" s="218"/>
      <c r="B39" s="229"/>
    </row>
    <row r="40" spans="1:3" ht="5" customHeight="1">
      <c r="A40" s="87" t="s">
        <v>67</v>
      </c>
      <c r="B40" s="103" t="str">
        <f>'(1) 診断まで'!C66&amp;"/"&amp;'(1) 診断まで'!E66&amp;"/"&amp;'(1) 診断まで'!G66</f>
        <v>//</v>
      </c>
    </row>
    <row r="41" spans="1:3" ht="5" customHeight="1">
      <c r="A41" s="87" t="s">
        <v>71</v>
      </c>
      <c r="B41" s="231" t="e">
        <f>(280-(B30-B40))/7</f>
        <v>#VALUE!</v>
      </c>
      <c r="C41" s="28"/>
    </row>
    <row r="42" spans="1:3" ht="5" customHeight="1">
      <c r="A42" s="87" t="s">
        <v>74</v>
      </c>
      <c r="B42" s="231" t="e">
        <f>'(1) 診断まで'!B67+'(1) 診断まで'!D67/7</f>
        <v>#VALUE!</v>
      </c>
      <c r="C42" s="28"/>
    </row>
    <row r="43" spans="1:3" ht="5" customHeight="1">
      <c r="A43" s="87" t="s">
        <v>494</v>
      </c>
      <c r="B43" s="232" t="e">
        <f>ROUNDDOWN(B41,0)</f>
        <v>#VALUE!</v>
      </c>
      <c r="C43" s="28"/>
    </row>
    <row r="44" spans="1:3" ht="5" customHeight="1">
      <c r="A44" s="87" t="s">
        <v>495</v>
      </c>
      <c r="B44" s="232" t="e">
        <f>ROUND((B41-B43)*7,0)</f>
        <v>#VALUE!</v>
      </c>
      <c r="C44" s="28"/>
    </row>
    <row r="45" spans="1:3" ht="5" customHeight="1">
      <c r="A45" s="87" t="s">
        <v>70</v>
      </c>
      <c r="B45" s="103" t="str">
        <f>'(1) 診断まで'!C68&amp;"/"&amp;'(1) 診断まで'!E68&amp;"/"&amp;'(1) 診断まで'!G68</f>
        <v>//</v>
      </c>
    </row>
    <row r="46" spans="1:3" ht="5" customHeight="1">
      <c r="A46" s="87" t="s">
        <v>72</v>
      </c>
      <c r="B46" s="231" t="e">
        <f>(280-(B30-B45))/7</f>
        <v>#VALUE!</v>
      </c>
      <c r="C46" s="28"/>
    </row>
    <row r="47" spans="1:3" ht="5" customHeight="1">
      <c r="A47" s="87" t="s">
        <v>75</v>
      </c>
      <c r="B47" s="231" t="e">
        <f>'(1) 診断まで'!B69+'(1) 診断まで'!D69/7</f>
        <v>#VALUE!</v>
      </c>
    </row>
    <row r="48" spans="1:3" ht="5" customHeight="1">
      <c r="A48" s="87" t="s">
        <v>496</v>
      </c>
      <c r="B48" s="232" t="e">
        <f>ROUNDDOWN(B46,0)</f>
        <v>#VALUE!</v>
      </c>
    </row>
    <row r="49" spans="1:2" ht="5" customHeight="1">
      <c r="A49" s="87" t="s">
        <v>497</v>
      </c>
      <c r="B49" s="232" t="e">
        <f>ROUND((B46-B48)*7,0)</f>
        <v>#VALUE!</v>
      </c>
    </row>
    <row r="50" spans="1:2" ht="5" customHeight="1">
      <c r="A50" s="87" t="s">
        <v>498</v>
      </c>
      <c r="B50" s="231">
        <f>'(1) 診断まで'!B70</f>
        <v>0</v>
      </c>
    </row>
    <row r="51" spans="1:2" ht="5" customHeight="1">
      <c r="A51" s="219" t="s">
        <v>80</v>
      </c>
      <c r="B51" s="229"/>
    </row>
    <row r="52" spans="1:2" ht="5" customHeight="1">
      <c r="A52" s="89" t="s">
        <v>81</v>
      </c>
      <c r="B52" s="103">
        <f>'(1) 診断まで'!B72</f>
        <v>0</v>
      </c>
    </row>
    <row r="53" spans="1:2" ht="5" customHeight="1">
      <c r="A53" s="89" t="s">
        <v>84</v>
      </c>
      <c r="B53" s="103">
        <f>'(1) 診断まで'!D72</f>
        <v>0</v>
      </c>
    </row>
    <row r="54" spans="1:2" ht="5" customHeight="1">
      <c r="A54" s="89" t="s">
        <v>499</v>
      </c>
      <c r="B54" s="103" t="str">
        <f>'(1) 診断まで'!J73</f>
        <v>MVP X, AP X, AFI X</v>
      </c>
    </row>
    <row r="55" spans="1:2" ht="5" customHeight="1">
      <c r="A55" s="89" t="s">
        <v>500</v>
      </c>
      <c r="B55" s="103">
        <f>'(1) 診断まで'!J74</f>
        <v>0</v>
      </c>
    </row>
    <row r="56" spans="1:2" ht="5" customHeight="1">
      <c r="A56" s="89" t="s">
        <v>501</v>
      </c>
      <c r="B56" s="103" t="e">
        <f>'(1) 診断まで'!K75</f>
        <v>#N/A</v>
      </c>
    </row>
    <row r="57" spans="1:2" ht="5" customHeight="1">
      <c r="A57" s="89" t="s">
        <v>502</v>
      </c>
      <c r="B57" s="103">
        <f>'(1) 診断まで'!F75</f>
        <v>0</v>
      </c>
    </row>
    <row r="58" spans="1:2" ht="5" customHeight="1">
      <c r="A58" s="89" t="s">
        <v>503</v>
      </c>
      <c r="B58" s="103">
        <f>'(1) 診断まで'!B76</f>
        <v>0</v>
      </c>
    </row>
    <row r="59" spans="1:2" ht="5" customHeight="1">
      <c r="A59" s="89" t="s">
        <v>504</v>
      </c>
      <c r="B59" s="103">
        <f>'(1) 診断まで'!J77</f>
        <v>0</v>
      </c>
    </row>
    <row r="60" spans="1:2" ht="5" customHeight="1">
      <c r="A60" s="89" t="s">
        <v>108</v>
      </c>
      <c r="B60" s="233" t="str">
        <f>'(1) 診断まで'!K80</f>
        <v xml:space="preserve">
</v>
      </c>
    </row>
    <row r="61" spans="1:2" ht="5" customHeight="1">
      <c r="A61" s="89" t="s">
        <v>505</v>
      </c>
      <c r="B61" s="103">
        <f>'(1) 診断まで'!J83</f>
        <v>0</v>
      </c>
    </row>
    <row r="62" spans="1:2" ht="5" customHeight="1">
      <c r="A62" s="89" t="s">
        <v>109</v>
      </c>
      <c r="B62" s="233" t="str">
        <f>'(1) 診断まで'!U84</f>
        <v xml:space="preserve">
</v>
      </c>
    </row>
    <row r="63" spans="1:2" ht="5" customHeight="1">
      <c r="A63" s="89" t="s">
        <v>120</v>
      </c>
      <c r="B63" s="234" t="str">
        <f>'(1) 診断まで'!U87</f>
        <v xml:space="preserve">
</v>
      </c>
    </row>
    <row r="64" spans="1:2" ht="5" customHeight="1">
      <c r="A64" s="220" t="s">
        <v>506</v>
      </c>
      <c r="B64" s="233" t="str">
        <f>'(1) 診断まで'!O98</f>
        <v/>
      </c>
    </row>
    <row r="65" spans="1:5" ht="5" customHeight="1">
      <c r="A65" s="133" t="s">
        <v>507</v>
      </c>
      <c r="B65" s="103">
        <f>'(1) 診断まで'!J103</f>
        <v>0</v>
      </c>
    </row>
    <row r="66" spans="1:5" ht="5" customHeight="1">
      <c r="A66" s="89" t="s">
        <v>162</v>
      </c>
      <c r="B66" s="103" t="e">
        <f>'(1) 診断まで'!K105</f>
        <v>#N/A</v>
      </c>
    </row>
    <row r="67" spans="1:5" ht="5" customHeight="1">
      <c r="A67" s="89" t="s">
        <v>161</v>
      </c>
      <c r="B67" s="103" t="e">
        <f>'(1) 診断まで'!L104</f>
        <v>#N/A</v>
      </c>
    </row>
    <row r="68" spans="1:5" ht="5" customHeight="1">
      <c r="A68" s="221"/>
      <c r="B68" s="235"/>
      <c r="C68" s="246"/>
      <c r="D68" s="246"/>
      <c r="E68" s="246"/>
    </row>
    <row r="69" spans="1:5" ht="5" customHeight="1">
      <c r="A69" s="87" t="s">
        <v>165</v>
      </c>
      <c r="B69" s="103" t="str">
        <f>'（2）入院中経過'!C3&amp;"/"&amp;'（2）入院中経過'!E3&amp;"/"&amp;'（2）入院中経過'!G3</f>
        <v>//</v>
      </c>
    </row>
    <row r="70" spans="1:5" ht="5" customHeight="1">
      <c r="A70" s="87" t="s">
        <v>508</v>
      </c>
      <c r="B70" s="231" t="e">
        <f>(280-(B30-B69))/7</f>
        <v>#VALUE!</v>
      </c>
      <c r="C70" s="28"/>
    </row>
    <row r="71" spans="1:5" ht="5" customHeight="1">
      <c r="A71" s="87" t="s">
        <v>509</v>
      </c>
      <c r="B71" s="232" t="e">
        <f>ROUNDDOWN(B70,0)</f>
        <v>#VALUE!</v>
      </c>
      <c r="C71" s="28"/>
    </row>
    <row r="72" spans="1:5" ht="5" customHeight="1">
      <c r="A72" s="105" t="s">
        <v>510</v>
      </c>
      <c r="B72" s="232" t="e">
        <f>ROUND((B70-B71)*7,0)</f>
        <v>#VALUE!</v>
      </c>
    </row>
    <row r="73" spans="1:5">
      <c r="A73" s="222" t="s">
        <v>511</v>
      </c>
      <c r="B73" s="236"/>
    </row>
    <row r="74" spans="1:5">
      <c r="A74" s="223" t="s">
        <v>168</v>
      </c>
      <c r="B74" s="247"/>
    </row>
    <row r="75" spans="1:5">
      <c r="A75" s="223" t="s">
        <v>170</v>
      </c>
      <c r="B75" s="247"/>
    </row>
    <row r="76" spans="1:5">
      <c r="A76" s="237" t="s">
        <v>169</v>
      </c>
      <c r="B76" s="247"/>
    </row>
    <row r="77" spans="1:5">
      <c r="A77" s="223" t="s">
        <v>173</v>
      </c>
      <c r="B77" s="247"/>
    </row>
    <row r="78" spans="1:5">
      <c r="A78" s="223" t="s">
        <v>174</v>
      </c>
      <c r="B78" s="247"/>
    </row>
    <row r="79" spans="1:5">
      <c r="A79" s="223" t="s">
        <v>175</v>
      </c>
      <c r="B79" s="247"/>
    </row>
    <row r="80" spans="1:5">
      <c r="A80" s="223" t="s">
        <v>176</v>
      </c>
      <c r="B80" s="247"/>
    </row>
    <row r="81" spans="1:5">
      <c r="A81" s="248" t="s">
        <v>177</v>
      </c>
      <c r="B81" s="247"/>
    </row>
    <row r="82" spans="1:5">
      <c r="A82" s="223" t="s">
        <v>178</v>
      </c>
      <c r="B82" s="247"/>
    </row>
    <row r="83" spans="1:5">
      <c r="A83" s="223" t="s">
        <v>179</v>
      </c>
      <c r="B83" s="247"/>
    </row>
    <row r="84" spans="1:5">
      <c r="A84" s="223"/>
      <c r="B84" s="247"/>
    </row>
    <row r="85" spans="1:5">
      <c r="A85" s="238" t="s">
        <v>538</v>
      </c>
      <c r="B85" s="249"/>
      <c r="C85" s="244"/>
      <c r="D85" s="244"/>
      <c r="E85" s="244"/>
    </row>
    <row r="86" spans="1:5">
      <c r="A86" s="223" t="s">
        <v>220</v>
      </c>
      <c r="B86" s="250"/>
    </row>
    <row r="87" spans="1:5">
      <c r="A87" s="237" t="s">
        <v>171</v>
      </c>
      <c r="B87" s="247"/>
    </row>
    <row r="88" spans="1:5">
      <c r="A88" s="223" t="s">
        <v>189</v>
      </c>
      <c r="B88" s="247"/>
    </row>
    <row r="89" spans="1:5">
      <c r="A89" s="225" t="s">
        <v>180</v>
      </c>
      <c r="B89" s="247"/>
    </row>
    <row r="90" spans="1:5">
      <c r="A90" s="225" t="s">
        <v>181</v>
      </c>
      <c r="B90" s="247"/>
    </row>
    <row r="91" spans="1:5">
      <c r="A91" s="225" t="s">
        <v>182</v>
      </c>
      <c r="B91" s="247"/>
    </row>
    <row r="92" spans="1:5">
      <c r="A92" s="225" t="s">
        <v>183</v>
      </c>
      <c r="B92" s="247"/>
    </row>
    <row r="93" spans="1:5">
      <c r="A93" s="225" t="s">
        <v>184</v>
      </c>
      <c r="B93" s="247"/>
    </row>
    <row r="94" spans="1:5">
      <c r="A94" s="223" t="s">
        <v>187</v>
      </c>
      <c r="B94" s="247"/>
    </row>
    <row r="95" spans="1:5">
      <c r="A95" s="223" t="s">
        <v>188</v>
      </c>
      <c r="B95" s="247"/>
    </row>
    <row r="96" spans="1:5">
      <c r="A96" s="223" t="s">
        <v>185</v>
      </c>
      <c r="B96" s="247"/>
    </row>
    <row r="97" spans="1:2">
      <c r="A97" s="223" t="s">
        <v>186</v>
      </c>
      <c r="B97" s="247"/>
    </row>
    <row r="98" spans="1:2">
      <c r="A98" s="237" t="s">
        <v>172</v>
      </c>
      <c r="B98" s="247"/>
    </row>
    <row r="99" spans="1:2">
      <c r="A99" s="239" t="s">
        <v>200</v>
      </c>
      <c r="B99" s="247"/>
    </row>
    <row r="100" spans="1:2">
      <c r="A100" s="239" t="s">
        <v>190</v>
      </c>
      <c r="B100" s="247"/>
    </row>
    <row r="101" spans="1:2">
      <c r="A101" s="239" t="s">
        <v>191</v>
      </c>
      <c r="B101" s="247"/>
    </row>
    <row r="102" spans="1:2">
      <c r="A102" s="239" t="s">
        <v>192</v>
      </c>
      <c r="B102" s="247"/>
    </row>
    <row r="103" spans="1:2">
      <c r="A103" s="239" t="s">
        <v>193</v>
      </c>
      <c r="B103" s="247"/>
    </row>
    <row r="104" spans="1:2">
      <c r="A104" s="239" t="s">
        <v>401</v>
      </c>
      <c r="B104" s="247"/>
    </row>
    <row r="105" spans="1:2">
      <c r="A105" s="239" t="s">
        <v>194</v>
      </c>
      <c r="B105" s="247"/>
    </row>
    <row r="106" spans="1:2">
      <c r="A106" s="239" t="s">
        <v>195</v>
      </c>
      <c r="B106" s="247"/>
    </row>
    <row r="107" spans="1:2">
      <c r="A107" s="239" t="s">
        <v>196</v>
      </c>
      <c r="B107" s="247"/>
    </row>
    <row r="108" spans="1:2">
      <c r="A108" s="239" t="s">
        <v>197</v>
      </c>
      <c r="B108" s="247"/>
    </row>
    <row r="109" spans="1:2">
      <c r="A109" s="239" t="s">
        <v>198</v>
      </c>
      <c r="B109" s="247"/>
    </row>
    <row r="110" spans="1:2">
      <c r="A110" s="239" t="s">
        <v>402</v>
      </c>
      <c r="B110" s="247"/>
    </row>
    <row r="111" spans="1:2">
      <c r="A111" s="239" t="s">
        <v>403</v>
      </c>
      <c r="B111" s="247"/>
    </row>
    <row r="112" spans="1:2">
      <c r="A112" s="237" t="s">
        <v>199</v>
      </c>
      <c r="B112" s="247"/>
    </row>
    <row r="113" spans="1:2">
      <c r="A113" s="223" t="s">
        <v>202</v>
      </c>
      <c r="B113" s="247"/>
    </row>
    <row r="114" spans="1:2">
      <c r="A114" s="223" t="s">
        <v>201</v>
      </c>
      <c r="B114" s="247"/>
    </row>
    <row r="115" spans="1:2">
      <c r="A115" s="223" t="s">
        <v>203</v>
      </c>
      <c r="B115" s="247"/>
    </row>
    <row r="116" spans="1:2">
      <c r="A116" s="223" t="s">
        <v>205</v>
      </c>
      <c r="B116" s="247"/>
    </row>
    <row r="117" spans="1:2">
      <c r="A117" s="223" t="s">
        <v>204</v>
      </c>
      <c r="B117" s="247"/>
    </row>
    <row r="118" spans="1:2">
      <c r="A118" s="223" t="s">
        <v>206</v>
      </c>
      <c r="B118" s="247"/>
    </row>
    <row r="119" spans="1:2">
      <c r="A119" s="224" t="s">
        <v>539</v>
      </c>
      <c r="B119" s="367"/>
    </row>
    <row r="120" spans="1:2">
      <c r="A120" s="223" t="s">
        <v>208</v>
      </c>
      <c r="B120" s="247"/>
    </row>
    <row r="121" spans="1:2">
      <c r="A121" s="223" t="s">
        <v>209</v>
      </c>
      <c r="B121" s="247"/>
    </row>
    <row r="122" spans="1:2">
      <c r="A122" s="223" t="s">
        <v>210</v>
      </c>
      <c r="B122" s="247"/>
    </row>
    <row r="123" spans="1:2">
      <c r="A123" s="223" t="s">
        <v>211</v>
      </c>
      <c r="B123" s="247"/>
    </row>
    <row r="124" spans="1:2">
      <c r="A124" s="223" t="s">
        <v>212</v>
      </c>
      <c r="B124" s="247"/>
    </row>
    <row r="125" spans="1:2">
      <c r="A125" s="237" t="s">
        <v>213</v>
      </c>
      <c r="B125" s="247"/>
    </row>
    <row r="126" spans="1:2">
      <c r="A126" s="223" t="s">
        <v>215</v>
      </c>
      <c r="B126" s="247"/>
    </row>
    <row r="127" spans="1:2">
      <c r="A127" s="223" t="s">
        <v>216</v>
      </c>
      <c r="B127" s="247"/>
    </row>
    <row r="128" spans="1:2">
      <c r="A128" s="223" t="s">
        <v>217</v>
      </c>
      <c r="B128" s="247"/>
    </row>
    <row r="129" spans="1:3">
      <c r="A129" s="223" t="s">
        <v>218</v>
      </c>
      <c r="B129" s="247"/>
    </row>
    <row r="130" spans="1:3">
      <c r="A130" s="223" t="s">
        <v>214</v>
      </c>
      <c r="B130" s="247"/>
    </row>
    <row r="131" spans="1:3">
      <c r="A131" s="223" t="s">
        <v>219</v>
      </c>
      <c r="B131" s="250"/>
    </row>
    <row r="132" spans="1:3">
      <c r="A132" s="237" t="s">
        <v>224</v>
      </c>
      <c r="B132" s="247"/>
    </row>
    <row r="133" spans="1:3">
      <c r="A133" s="224" t="s">
        <v>540</v>
      </c>
      <c r="B133" s="251"/>
    </row>
    <row r="134" spans="1:3">
      <c r="A134" s="224" t="s">
        <v>541</v>
      </c>
      <c r="B134" s="251"/>
    </row>
    <row r="135" spans="1:3" ht="40" customHeight="1">
      <c r="A135" s="225" t="s">
        <v>225</v>
      </c>
      <c r="B135" s="250"/>
    </row>
    <row r="136" spans="1:3" ht="40" customHeight="1">
      <c r="A136" s="123" t="s">
        <v>226</v>
      </c>
      <c r="B136" s="368"/>
    </row>
    <row r="137" spans="1:3" ht="40" customHeight="1">
      <c r="A137" s="252" t="s">
        <v>227</v>
      </c>
      <c r="B137" s="369"/>
    </row>
    <row r="138" spans="1:3" ht="40" customHeight="1">
      <c r="A138" s="248" t="s">
        <v>228</v>
      </c>
      <c r="B138" s="370"/>
    </row>
    <row r="139" spans="1:3" ht="40" customHeight="1">
      <c r="A139" s="253" t="s">
        <v>229</v>
      </c>
      <c r="B139" s="371"/>
    </row>
    <row r="140" spans="1:3" ht="40" customHeight="1">
      <c r="A140" s="253" t="s">
        <v>230</v>
      </c>
      <c r="B140" s="371"/>
    </row>
    <row r="141" spans="1:3" ht="40" customHeight="1">
      <c r="A141" s="225" t="s">
        <v>542</v>
      </c>
      <c r="B141" s="250"/>
    </row>
    <row r="142" spans="1:3" ht="22" customHeight="1">
      <c r="A142" s="224" t="s">
        <v>543</v>
      </c>
      <c r="B142" s="254"/>
    </row>
    <row r="143" spans="1:3" ht="22" customHeight="1">
      <c r="A143" s="225" t="s">
        <v>544</v>
      </c>
      <c r="B143" s="254"/>
      <c r="C143" t="str">
        <f>'（2）入院中経過'!C81&amp;'（2）入院中経過'!D81&amp;'（2）入院中経過'!E81&amp;'（2）入院中経過'!F81&amp;'（2）入院中経過'!G81&amp;'（2）入院中経過'!H81&amp;'（2）入院中経過'!I81&amp;'（2）入院中経過'!J81&amp;'（2）入院中経過'!K81&amp;'（2）入院中経過'!L81&amp;'（2）入院中経過'!M81&amp;'（2）入院中経過'!N81&amp;'（2）入院中経過'!O81&amp;'（2）入院中経過'!P81&amp;'（2）入院中経過'!Q81&amp;'（2）入院中経過'!R81&amp;'（2）入院中経過'!S81&amp;'（2）入院中経過'!T81&amp;'（2）入院中経過'!U81&amp;'（2）入院中経過'!V81&amp;'（2）入院中経過'!W81&amp;'（2）入院中経過'!X81&amp;'（2）入院中経過'!Y81&amp;'（2）入院中経過'!Z81</f>
        <v/>
      </c>
    </row>
    <row r="144" spans="1:3" ht="22" customHeight="1">
      <c r="A144" s="223" t="s">
        <v>235</v>
      </c>
      <c r="B144" s="254"/>
      <c r="C144" t="str">
        <f>'（2）入院中経過'!C82&amp;'（2）入院中経過'!D82&amp;'（2）入院中経過'!E82&amp;'（2）入院中経過'!F82&amp;'（2）入院中経過'!G82&amp;'（2）入院中経過'!H82&amp;'（2）入院中経過'!I82&amp;'（2）入院中経過'!J82&amp;'（2）入院中経過'!K82&amp;'（2）入院中経過'!L82&amp;'（2）入院中経過'!M82&amp;'（2）入院中経過'!N82&amp;'（2）入院中経過'!O82&amp;'（2）入院中経過'!P82&amp;'（2）入院中経過'!Q82&amp;'（2）入院中経過'!R82&amp;'（2）入院中経過'!S82&amp;'（2）入院中経過'!T82&amp;'（2）入院中経過'!U82&amp;'（2）入院中経過'!V82&amp;'（2）入院中経過'!W82&amp;'（2）入院中経過'!X82&amp;'（2）入院中経過'!Y82&amp;'（2）入院中経過'!Z82</f>
        <v/>
      </c>
    </row>
    <row r="145" spans="1:3" ht="22" customHeight="1">
      <c r="A145" s="223" t="s">
        <v>236</v>
      </c>
      <c r="B145" s="254"/>
      <c r="C145" t="str">
        <f>'（2）入院中経過'!C83&amp;'（2）入院中経過'!D83&amp;'（2）入院中経過'!E83&amp;'（2）入院中経過'!F83&amp;'（2）入院中経過'!G83&amp;'（2）入院中経過'!H83&amp;'（2）入院中経過'!I83&amp;'（2）入院中経過'!J83&amp;'（2）入院中経過'!K83&amp;'（2）入院中経過'!L83&amp;'（2）入院中経過'!M83&amp;'（2）入院中経過'!N83&amp;'（2）入院中経過'!O83&amp;'（2）入院中経過'!P83&amp;'（2）入院中経過'!Q83&amp;'（2）入院中経過'!R83&amp;'（2）入院中経過'!S83&amp;'（2）入院中経過'!T83&amp;'（2）入院中経過'!U83&amp;'（2）入院中経過'!V83&amp;'（2）入院中経過'!W83&amp;'（2）入院中経過'!X83&amp;'（2）入院中経過'!Y83&amp;'（2）入院中経過'!Z83</f>
        <v/>
      </c>
    </row>
    <row r="146" spans="1:3" ht="22" customHeight="1">
      <c r="A146" s="223" t="s">
        <v>237</v>
      </c>
      <c r="B146" s="254"/>
      <c r="C146" t="str">
        <f>'（2）入院中経過'!C84&amp;'（2）入院中経過'!D84&amp;'（2）入院中経過'!E84&amp;'（2）入院中経過'!F84&amp;'（2）入院中経過'!G84&amp;'（2）入院中経過'!H84&amp;'（2）入院中経過'!I84&amp;'（2）入院中経過'!J84&amp;'（2）入院中経過'!K84&amp;'（2）入院中経過'!L84&amp;'（2）入院中経過'!M84&amp;'（2）入院中経過'!N84&amp;'（2）入院中経過'!O84&amp;'（2）入院中経過'!P84&amp;'（2）入院中経過'!Q84&amp;'（2）入院中経過'!R84&amp;'（2）入院中経過'!S84&amp;'（2）入院中経過'!T84&amp;'（2）入院中経過'!U84&amp;'（2）入院中経過'!V84&amp;'（2）入院中経過'!W84&amp;'（2）入院中経過'!X84&amp;'（2）入院中経過'!Y84&amp;'（2）入院中経過'!Z84</f>
        <v/>
      </c>
    </row>
    <row r="147" spans="1:3" ht="22" customHeight="1">
      <c r="A147" s="223" t="s">
        <v>238</v>
      </c>
      <c r="B147" s="254"/>
      <c r="C147" t="str">
        <f>'（2）入院中経過'!C93&amp;'（2）入院中経過'!D93&amp;'（2）入院中経過'!E93&amp;'（2）入院中経過'!F93&amp;'（2）入院中経過'!G93&amp;'（2）入院中経過'!H93&amp;'（2）入院中経過'!I93&amp;'（2）入院中経過'!J93&amp;'（2）入院中経過'!K93&amp;'（2）入院中経過'!L93&amp;'（2）入院中経過'!M93&amp;'（2）入院中経過'!N93&amp;'（2）入院中経過'!O93&amp;'（2）入院中経過'!P93&amp;'（2）入院中経過'!Q93&amp;'（2）入院中経過'!R93&amp;'（2）入院中経過'!S93&amp;'（2）入院中経過'!T93&amp;'（2）入院中経過'!U93&amp;'（2）入院中経過'!V93&amp;'（2）入院中経過'!W93&amp;'（2）入院中経過'!X93&amp;'（2）入院中経過'!Y93&amp;'（2）入院中経過'!Z93</f>
        <v/>
      </c>
    </row>
    <row r="148" spans="1:3" ht="22" customHeight="1">
      <c r="A148" s="223" t="s">
        <v>240</v>
      </c>
      <c r="B148" s="254"/>
      <c r="C148" t="str">
        <f>'（2）入院中経過'!C85&amp;'（2）入院中経過'!D85&amp;'（2）入院中経過'!E85&amp;'（2）入院中経過'!F85&amp;'（2）入院中経過'!G85&amp;'（2）入院中経過'!H85&amp;'（2）入院中経過'!I85&amp;'（2）入院中経過'!J85&amp;'（2）入院中経過'!K85&amp;'（2）入院中経過'!L85&amp;'（2）入院中経過'!M85&amp;'（2）入院中経過'!N85&amp;'（2）入院中経過'!O85&amp;'（2）入院中経過'!P85&amp;'（2）入院中経過'!Q85&amp;'（2）入院中経過'!R85&amp;'（2）入院中経過'!S85&amp;'（2）入院中経過'!T85&amp;'（2）入院中経過'!U85&amp;'（2）入院中経過'!V85&amp;'（2）入院中経過'!W85&amp;'（2）入院中経過'!X85&amp;'（2）入院中経過'!Y85&amp;'（2）入院中経過'!Z85</f>
        <v/>
      </c>
    </row>
    <row r="149" spans="1:3" ht="22" customHeight="1">
      <c r="A149" s="223" t="s">
        <v>239</v>
      </c>
      <c r="B149" s="254"/>
      <c r="C149" t="str">
        <f>'（2）入院中経過'!C96&amp;'（2）入院中経過'!D96&amp;'（2）入院中経過'!E96&amp;'（2）入院中経過'!F96&amp;'（2）入院中経過'!G96&amp;'（2）入院中経過'!H96&amp;'（2）入院中経過'!I96&amp;'（2）入院中経過'!J96&amp;'（2）入院中経過'!K96&amp;'（2）入院中経過'!L96&amp;'（2）入院中経過'!M96&amp;'（2）入院中経過'!N96&amp;'（2）入院中経過'!O96&amp;'（2）入院中経過'!P96&amp;'（2）入院中経過'!Q96&amp;'（2）入院中経過'!R96&amp;'（2）入院中経過'!S96&amp;'（2）入院中経過'!T96&amp;'（2）入院中経過'!U96&amp;'（2）入院中経過'!V96&amp;'（2）入院中経過'!W96&amp;'（2）入院中経過'!X96&amp;'（2）入院中経過'!Y96&amp;'（2）入院中経過'!Z96</f>
        <v/>
      </c>
    </row>
    <row r="150" spans="1:3" ht="22" customHeight="1">
      <c r="A150" s="223" t="s">
        <v>247</v>
      </c>
      <c r="B150" s="254"/>
      <c r="C150" t="str">
        <f>'（2）入院中経過'!C86&amp;'（2）入院中経過'!D86&amp;'（2）入院中経過'!E86&amp;'（2）入院中経過'!F86&amp;'（2）入院中経過'!G86&amp;'（2）入院中経過'!H86&amp;'（2）入院中経過'!I86&amp;'（2）入院中経過'!J86&amp;'（2）入院中経過'!K86&amp;'（2）入院中経過'!L86&amp;'（2）入院中経過'!M86&amp;'（2）入院中経過'!N86&amp;'（2）入院中経過'!O86&amp;'（2）入院中経過'!P86&amp;'（2）入院中経過'!Q86&amp;'（2）入院中経過'!R86&amp;'（2）入院中経過'!S86&amp;'（2）入院中経過'!T86&amp;'（2）入院中経過'!U86&amp;'（2）入院中経過'!V86&amp;'（2）入院中経過'!W86&amp;'（2）入院中経過'!X86&amp;'（2）入院中経過'!Y86&amp;'（2）入院中経過'!Z86</f>
        <v/>
      </c>
    </row>
    <row r="151" spans="1:3" ht="22" customHeight="1">
      <c r="A151" s="223" t="s">
        <v>246</v>
      </c>
      <c r="B151" s="254"/>
      <c r="C151" t="str">
        <f>'（2）入院中経過'!C87&amp;'（2）入院中経過'!D87&amp;'（2）入院中経過'!E87&amp;'（2）入院中経過'!F87&amp;'（2）入院中経過'!G87&amp;'（2）入院中経過'!H87&amp;'（2）入院中経過'!I87&amp;'（2）入院中経過'!J87&amp;'（2）入院中経過'!K87&amp;'（2）入院中経過'!L87&amp;'（2）入院中経過'!M87&amp;'（2）入院中経過'!N87&amp;'（2）入院中経過'!O87&amp;'（2）入院中経過'!P87&amp;'（2）入院中経過'!Q87&amp;'（2）入院中経過'!R87&amp;'（2）入院中経過'!S87&amp;'（2）入院中経過'!T87&amp;'（2）入院中経過'!U87&amp;'（2）入院中経過'!V87&amp;'（2）入院中経過'!W87&amp;'（2）入院中経過'!X87&amp;'（2）入院中経過'!Y87&amp;'（2）入院中経過'!Z87</f>
        <v/>
      </c>
    </row>
    <row r="152" spans="1:3" ht="22" customHeight="1">
      <c r="A152" s="223" t="s">
        <v>512</v>
      </c>
      <c r="B152" s="254"/>
      <c r="C152" t="str">
        <f>'（2）入院中経過'!C101&amp;'（2）入院中経過'!D101&amp;'（2）入院中経過'!E101&amp;'（2）入院中経過'!F101&amp;'（2）入院中経過'!G101&amp;'（2）入院中経過'!H101&amp;'（2）入院中経過'!I101&amp;'（2）入院中経過'!J101&amp;'（2）入院中経過'!K101&amp;'（2）入院中経過'!L101&amp;'（2）入院中経過'!M101&amp;'（2）入院中経過'!N101&amp;'（2）入院中経過'!O101&amp;'（2）入院中経過'!P101&amp;'（2）入院中経過'!Q101&amp;'（2）入院中経過'!R101&amp;'（2）入院中経過'!S101&amp;'（2）入院中経過'!T101&amp;'（2）入院中経過'!U101&amp;'（2）入院中経過'!V101&amp;'（2）入院中経過'!W101&amp;'（2）入院中経過'!X101&amp;'（2）入院中経過'!Y101&amp;'（2）入院中経過'!Z101</f>
        <v/>
      </c>
    </row>
    <row r="153" spans="1:3" ht="40" customHeight="1">
      <c r="A153" s="225" t="s">
        <v>245</v>
      </c>
      <c r="B153" s="254"/>
    </row>
    <row r="154" spans="1:3" ht="12" customHeight="1">
      <c r="A154" s="240" t="s">
        <v>248</v>
      </c>
      <c r="B154" s="103"/>
    </row>
    <row r="155" spans="1:3" ht="12" customHeight="1">
      <c r="A155" s="89" t="s">
        <v>513</v>
      </c>
      <c r="B155" s="103">
        <f>'（2）入院中経過'!E109</f>
        <v>0</v>
      </c>
    </row>
    <row r="156" spans="1:3" ht="12" customHeight="1">
      <c r="A156" s="89" t="s">
        <v>514</v>
      </c>
      <c r="B156" s="103">
        <f>'（2）入院中経過'!E110</f>
        <v>0</v>
      </c>
    </row>
    <row r="157" spans="1:3" ht="12" customHeight="1">
      <c r="A157" s="89" t="s">
        <v>254</v>
      </c>
      <c r="B157" s="103" t="e">
        <f>'（2）入院中経過'!I110</f>
        <v>#N/A</v>
      </c>
    </row>
    <row r="158" spans="1:3" ht="12" customHeight="1">
      <c r="A158" s="89" t="s">
        <v>515</v>
      </c>
      <c r="B158" s="103">
        <f>'（2）入院中経過'!E111</f>
        <v>0</v>
      </c>
    </row>
    <row r="159" spans="1:3" ht="12" customHeight="1">
      <c r="A159" s="89" t="s">
        <v>255</v>
      </c>
      <c r="B159" s="103" t="e">
        <f>'（2）入院中経過'!I111</f>
        <v>#N/A</v>
      </c>
    </row>
    <row r="160" spans="1:3" ht="12" customHeight="1">
      <c r="A160" s="89" t="s">
        <v>516</v>
      </c>
      <c r="B160" s="103">
        <f>'（2）入院中経過'!E112</f>
        <v>0</v>
      </c>
    </row>
    <row r="161" spans="1:3" ht="12" customHeight="1">
      <c r="A161" s="89" t="str">
        <f>A61</f>
        <v>発症時の症状の有無(なし1, あり2, 不明0)</v>
      </c>
      <c r="B161" s="89">
        <f>B61</f>
        <v>0</v>
      </c>
    </row>
    <row r="162" spans="1:3">
      <c r="A162" s="224" t="s">
        <v>553</v>
      </c>
      <c r="B162" s="255"/>
      <c r="C162" s="201" t="s">
        <v>554</v>
      </c>
    </row>
    <row r="163" spans="1:3" ht="6" customHeight="1">
      <c r="A163" s="89" t="s">
        <v>517</v>
      </c>
      <c r="B163" s="233">
        <f>'（2）入院中経過'!K114</f>
        <v>0</v>
      </c>
    </row>
    <row r="164" spans="1:3" ht="6" customHeight="1">
      <c r="A164" s="89" t="s">
        <v>518</v>
      </c>
      <c r="B164" s="233" t="str">
        <f>'（2）入院中経過'!Z114</f>
        <v xml:space="preserve">AFLP
</v>
      </c>
    </row>
    <row r="165" spans="1:3" ht="6" customHeight="1">
      <c r="A165" s="89" t="s">
        <v>519</v>
      </c>
      <c r="B165" s="103">
        <f>'（2）入院中経過'!C118</f>
        <v>0</v>
      </c>
    </row>
    <row r="166" spans="1:3" ht="6" customHeight="1">
      <c r="A166" s="89" t="s">
        <v>259</v>
      </c>
      <c r="B166" s="103" t="str">
        <f>'（2）入院中経過'!K126</f>
        <v>自院</v>
      </c>
    </row>
    <row r="167" spans="1:3" ht="6" customHeight="1">
      <c r="A167" s="89" t="s">
        <v>260</v>
      </c>
      <c r="B167" s="103" t="str">
        <f>'（2）入院中経過'!K127</f>
        <v>自院</v>
      </c>
    </row>
    <row r="168" spans="1:3" ht="23" customHeight="1">
      <c r="A168" s="224" t="s">
        <v>545</v>
      </c>
      <c r="B168" s="257"/>
    </row>
    <row r="169" spans="1:3" ht="16" customHeight="1">
      <c r="A169" s="87" t="s">
        <v>262</v>
      </c>
      <c r="B169" s="103" t="str">
        <f>'(3)分娩情報ほか'!C2&amp;"/"&amp;'(3)分娩情報ほか'!E2&amp;"/"&amp;'(3)分娩情報ほか'!G2</f>
        <v>//</v>
      </c>
    </row>
    <row r="170" spans="1:3" ht="6" customHeight="1">
      <c r="A170" s="87" t="s">
        <v>263</v>
      </c>
      <c r="B170" s="231" t="e">
        <f>(280-(B30-B169))/7</f>
        <v>#VALUE!</v>
      </c>
      <c r="C170" s="28"/>
    </row>
    <row r="171" spans="1:3" ht="6" customHeight="1">
      <c r="A171" s="87" t="s">
        <v>265</v>
      </c>
      <c r="B171" s="231" t="e">
        <f>'(3)分娩情報ほか'!B3+('(3)分娩情報ほか'!D3/7)</f>
        <v>#VALUE!</v>
      </c>
    </row>
    <row r="172" spans="1:3" ht="6" customHeight="1">
      <c r="A172" s="87" t="s">
        <v>520</v>
      </c>
      <c r="B172" s="232" t="e">
        <f>ROUNDDOWN(B170,0)</f>
        <v>#VALUE!</v>
      </c>
    </row>
    <row r="173" spans="1:3" ht="6" customHeight="1">
      <c r="A173" s="87" t="s">
        <v>521</v>
      </c>
      <c r="B173" s="232" t="e">
        <f>ROUND((B170-B172)*7,0)</f>
        <v>#VALUE!</v>
      </c>
    </row>
    <row r="174" spans="1:3" ht="29" customHeight="1">
      <c r="A174" s="89" t="s">
        <v>267</v>
      </c>
      <c r="B174" s="103">
        <f>'(3)分娩情報ほか'!J4</f>
        <v>0</v>
      </c>
    </row>
    <row r="175" spans="1:3" ht="6" customHeight="1">
      <c r="A175" s="89" t="s">
        <v>276</v>
      </c>
      <c r="B175" s="103">
        <f>'(3)分娩情報ほか'!J5</f>
        <v>0</v>
      </c>
    </row>
    <row r="176" spans="1:3" ht="6" customHeight="1">
      <c r="A176" s="89" t="s">
        <v>277</v>
      </c>
      <c r="B176" s="103">
        <f>'(3)分娩情報ほか'!B6</f>
        <v>0</v>
      </c>
    </row>
    <row r="177" spans="1:9" ht="6" customHeight="1">
      <c r="A177" s="89" t="s">
        <v>278</v>
      </c>
      <c r="B177" s="103">
        <f>'(3)分娩情報ほか'!D6</f>
        <v>0</v>
      </c>
      <c r="C177" s="1"/>
      <c r="D177" s="1"/>
      <c r="E177" s="1"/>
      <c r="F177" s="1"/>
      <c r="G177" s="1"/>
      <c r="H177" s="1"/>
      <c r="I177" s="1"/>
    </row>
    <row r="178" spans="1:9" ht="6" customHeight="1">
      <c r="A178" s="89" t="s">
        <v>279</v>
      </c>
      <c r="B178" s="103">
        <f>'(3)分娩情報ほか'!F6</f>
        <v>0</v>
      </c>
      <c r="C178" s="1"/>
      <c r="D178" s="1"/>
      <c r="E178" s="1"/>
      <c r="F178" s="1"/>
      <c r="G178" s="1"/>
      <c r="H178" s="1"/>
      <c r="I178" s="1"/>
    </row>
    <row r="179" spans="1:9" ht="6" customHeight="1">
      <c r="A179" s="105" t="s">
        <v>280</v>
      </c>
      <c r="B179" s="103">
        <f>'(3)分娩情報ほか'!H6</f>
        <v>0</v>
      </c>
    </row>
    <row r="180" spans="1:9" ht="6" customHeight="1">
      <c r="A180" s="89" t="s">
        <v>281</v>
      </c>
      <c r="B180" s="103">
        <f>'(3)分娩情報ほか'!B7</f>
        <v>0</v>
      </c>
    </row>
    <row r="181" spans="1:9" ht="6" customHeight="1">
      <c r="A181" s="89" t="s">
        <v>522</v>
      </c>
      <c r="B181" s="103">
        <f>'(3)分娩情報ほか'!J7</f>
        <v>0</v>
      </c>
    </row>
    <row r="182" spans="1:9" ht="6" customHeight="1">
      <c r="A182" s="89" t="s">
        <v>523</v>
      </c>
      <c r="B182" s="103">
        <f>'(3)分娩情報ほか'!B8</f>
        <v>0</v>
      </c>
    </row>
    <row r="183" spans="1:9" ht="6" customHeight="1">
      <c r="A183" s="89" t="s">
        <v>524</v>
      </c>
      <c r="B183" s="103">
        <f>'(3)分娩情報ほか'!J9</f>
        <v>0</v>
      </c>
    </row>
    <row r="184" spans="1:9" ht="6" customHeight="1">
      <c r="A184" s="89" t="s">
        <v>287</v>
      </c>
      <c r="B184" s="103">
        <f>'(3)分娩情報ほか'!E9</f>
        <v>0</v>
      </c>
    </row>
    <row r="185" spans="1:9" ht="6" customHeight="1">
      <c r="A185" s="89" t="s">
        <v>525</v>
      </c>
      <c r="B185" s="103">
        <f>'(3)分娩情報ほか'!B11</f>
        <v>0</v>
      </c>
    </row>
    <row r="186" spans="1:9" ht="6" customHeight="1">
      <c r="A186" s="89" t="s">
        <v>526</v>
      </c>
      <c r="B186" s="103">
        <f>'(3)分娩情報ほか'!J12</f>
        <v>0</v>
      </c>
    </row>
    <row r="187" spans="1:9" ht="15" customHeight="1">
      <c r="A187" s="89" t="s">
        <v>546</v>
      </c>
      <c r="B187" s="103" t="e">
        <f>B169-B40</f>
        <v>#VALUE!</v>
      </c>
    </row>
    <row r="188" spans="1:9" ht="15" customHeight="1">
      <c r="A188" s="256" t="s">
        <v>547</v>
      </c>
      <c r="B188" s="103">
        <f>'(3)分娩情報ほか'!J14</f>
        <v>0</v>
      </c>
    </row>
    <row r="189" spans="1:9" ht="15" customHeight="1">
      <c r="A189" s="89" t="s">
        <v>383</v>
      </c>
      <c r="B189" s="103" t="str">
        <f>'(3)分娩情報ほか'!S15</f>
        <v xml:space="preserve">
</v>
      </c>
    </row>
    <row r="190" spans="1:9">
      <c r="A190" s="224" t="s">
        <v>555</v>
      </c>
      <c r="B190" s="255"/>
    </row>
    <row r="191" spans="1:9" ht="5" customHeight="1">
      <c r="A191" s="89" t="s">
        <v>527</v>
      </c>
      <c r="B191" s="103">
        <f>'(3)分娩情報ほか'!J19</f>
        <v>0</v>
      </c>
    </row>
    <row r="192" spans="1:9" ht="5" customHeight="1">
      <c r="A192" s="89" t="s">
        <v>379</v>
      </c>
      <c r="B192" s="233" t="str">
        <f>'(3)分娩情報ほか'!T19</f>
        <v xml:space="preserve">
</v>
      </c>
    </row>
    <row r="193" spans="1:2" ht="5" customHeight="1">
      <c r="A193" s="89" t="s">
        <v>528</v>
      </c>
      <c r="B193" s="103">
        <f>'(3)分娩情報ほか'!J23</f>
        <v>0</v>
      </c>
    </row>
    <row r="194" spans="1:2" ht="5" customHeight="1">
      <c r="A194" s="89" t="s">
        <v>381</v>
      </c>
      <c r="B194" s="233" t="str">
        <f>'(3)分娩情報ほか'!K26</f>
        <v xml:space="preserve">
</v>
      </c>
    </row>
    <row r="195" spans="1:2" ht="5" customHeight="1">
      <c r="A195" s="89" t="s">
        <v>372</v>
      </c>
      <c r="B195" s="103">
        <f>'(3)分娩情報ほか'!J30</f>
        <v>0</v>
      </c>
    </row>
    <row r="196" spans="1:2" ht="5" customHeight="1">
      <c r="A196" s="89" t="s">
        <v>382</v>
      </c>
      <c r="B196" s="241" t="str">
        <f>'(3)分娩情報ほか'!Q30</f>
        <v xml:space="preserve">
</v>
      </c>
    </row>
    <row r="197" spans="1:2" ht="22" customHeight="1">
      <c r="A197" s="224" t="s">
        <v>548</v>
      </c>
      <c r="B197" s="260" t="str">
        <f>IF(ISBLANK('(3)分娩情報ほか'!B32),"X",'(3)分娩情報ほか'!B32 )</f>
        <v>X</v>
      </c>
    </row>
    <row r="198" spans="1:2" ht="5" customHeight="1">
      <c r="A198" s="89" t="s">
        <v>290</v>
      </c>
      <c r="B198" s="103">
        <f>'(3)分娩情報ほか'!B35</f>
        <v>0</v>
      </c>
    </row>
    <row r="199" spans="1:2" ht="5" customHeight="1">
      <c r="A199" s="89" t="s">
        <v>291</v>
      </c>
      <c r="B199" s="103">
        <f>'(3)分娩情報ほか'!D35</f>
        <v>0</v>
      </c>
    </row>
    <row r="200" spans="1:2" ht="5" customHeight="1">
      <c r="A200" s="105" t="s">
        <v>296</v>
      </c>
      <c r="B200" s="103">
        <f>'(3)分娩情報ほか'!B36</f>
        <v>0</v>
      </c>
    </row>
    <row r="201" spans="1:2" ht="5" customHeight="1">
      <c r="A201" s="105" t="s">
        <v>529</v>
      </c>
      <c r="B201" s="103">
        <f>'(3)分娩情報ほか'!J37</f>
        <v>0</v>
      </c>
    </row>
    <row r="202" spans="1:2" ht="5" customHeight="1">
      <c r="A202" s="105" t="s">
        <v>301</v>
      </c>
      <c r="B202" s="103">
        <f>'(3)分娩情報ほか'!B38</f>
        <v>0</v>
      </c>
    </row>
    <row r="203" spans="1:2" ht="5" customHeight="1">
      <c r="A203" s="105" t="s">
        <v>302</v>
      </c>
      <c r="B203" s="103">
        <f>'(3)分娩情報ほか'!D38</f>
        <v>0</v>
      </c>
    </row>
    <row r="204" spans="1:2" ht="5" customHeight="1">
      <c r="A204" s="89" t="s">
        <v>530</v>
      </c>
      <c r="B204" s="103">
        <f>'(3)分娩情報ほか'!J39</f>
        <v>0</v>
      </c>
    </row>
    <row r="205" spans="1:2" ht="5" customHeight="1">
      <c r="A205" s="89" t="s">
        <v>316</v>
      </c>
      <c r="B205" s="233" t="str">
        <f>'(3)分娩情報ほか'!AA40</f>
        <v xml:space="preserve">
</v>
      </c>
    </row>
    <row r="206" spans="1:2" ht="5" customHeight="1">
      <c r="A206" s="89" t="s">
        <v>531</v>
      </c>
      <c r="B206" s="233">
        <f>'(3)分娩情報ほか'!J44</f>
        <v>0</v>
      </c>
    </row>
    <row r="207" spans="1:2" ht="5" customHeight="1">
      <c r="A207" s="89" t="s">
        <v>532</v>
      </c>
      <c r="B207" s="233">
        <f>'(3)分娩情報ほか'!C45</f>
        <v>0</v>
      </c>
    </row>
    <row r="208" spans="1:2" ht="5" customHeight="1">
      <c r="A208" s="133" t="s">
        <v>533</v>
      </c>
      <c r="B208" s="233">
        <f>'(3)分娩情報ほか'!J46</f>
        <v>0</v>
      </c>
    </row>
    <row r="209" spans="1:2" ht="5" customHeight="1">
      <c r="A209" s="89" t="s">
        <v>317</v>
      </c>
      <c r="B209" s="103"/>
    </row>
    <row r="210" spans="1:2" ht="5" customHeight="1">
      <c r="A210" s="89" t="s">
        <v>318</v>
      </c>
      <c r="B210" s="103">
        <f>'(3)分娩情報ほか'!C50</f>
        <v>0</v>
      </c>
    </row>
    <row r="211" spans="1:2" ht="5" customHeight="1">
      <c r="A211" s="133" t="s">
        <v>321</v>
      </c>
      <c r="B211" s="103">
        <f>'(3)分娩情報ほか'!C51</f>
        <v>0</v>
      </c>
    </row>
    <row r="212" spans="1:2" ht="5" customHeight="1">
      <c r="A212" s="133" t="s">
        <v>322</v>
      </c>
      <c r="B212" s="103">
        <f>'(3)分娩情報ほか'!C52</f>
        <v>0</v>
      </c>
    </row>
    <row r="213" spans="1:2" ht="5" customHeight="1">
      <c r="A213" s="133" t="s">
        <v>323</v>
      </c>
      <c r="B213" s="103">
        <f>'(3)分娩情報ほか'!C53</f>
        <v>0</v>
      </c>
    </row>
    <row r="214" spans="1:2" ht="5" customHeight="1">
      <c r="A214" s="133" t="s">
        <v>324</v>
      </c>
      <c r="B214" s="103">
        <f>'(3)分娩情報ほか'!C54</f>
        <v>0</v>
      </c>
    </row>
    <row r="215" spans="1:2" ht="5" customHeight="1">
      <c r="A215" s="133" t="s">
        <v>325</v>
      </c>
      <c r="B215" s="103">
        <f>'(3)分娩情報ほか'!C55</f>
        <v>0</v>
      </c>
    </row>
    <row r="216" spans="1:2" ht="5" customHeight="1">
      <c r="A216" s="89" t="s">
        <v>319</v>
      </c>
      <c r="B216" s="103">
        <f>'(3)分娩情報ほか'!C56</f>
        <v>0</v>
      </c>
    </row>
    <row r="217" spans="1:2" ht="5" customHeight="1">
      <c r="A217" s="89" t="s">
        <v>320</v>
      </c>
      <c r="B217" s="103">
        <f>'(3)分娩情報ほか'!C57</f>
        <v>0</v>
      </c>
    </row>
    <row r="218" spans="1:2" ht="5" customHeight="1">
      <c r="A218" s="89" t="s">
        <v>326</v>
      </c>
      <c r="B218" s="103">
        <f>'(3)分娩情報ほか'!C58</f>
        <v>0</v>
      </c>
    </row>
    <row r="219" spans="1:2" ht="5" customHeight="1">
      <c r="A219" s="89" t="s">
        <v>327</v>
      </c>
      <c r="B219" s="103">
        <f>'(3)分娩情報ほか'!C59</f>
        <v>0</v>
      </c>
    </row>
    <row r="220" spans="1:2" ht="5" customHeight="1">
      <c r="A220" s="200" t="s">
        <v>337</v>
      </c>
      <c r="B220" s="103">
        <f>'(3)分娩情報ほか'!F50</f>
        <v>0</v>
      </c>
    </row>
    <row r="221" spans="1:2" ht="5" customHeight="1">
      <c r="A221" s="200" t="s">
        <v>338</v>
      </c>
      <c r="B221" s="103">
        <f>'(3)分娩情報ほか'!F51</f>
        <v>0</v>
      </c>
    </row>
    <row r="222" spans="1:2" ht="5" customHeight="1">
      <c r="A222" s="200" t="s">
        <v>339</v>
      </c>
      <c r="B222" s="103">
        <f>'(3)分娩情報ほか'!F52</f>
        <v>0</v>
      </c>
    </row>
    <row r="223" spans="1:2" ht="5" customHeight="1">
      <c r="A223" s="200" t="s">
        <v>340</v>
      </c>
      <c r="B223" s="103">
        <f>'(3)分娩情報ほか'!F53</f>
        <v>0</v>
      </c>
    </row>
    <row r="224" spans="1:2" ht="5" customHeight="1">
      <c r="A224" s="200" t="s">
        <v>341</v>
      </c>
      <c r="B224" s="103">
        <f>'(3)分娩情報ほか'!F54</f>
        <v>0</v>
      </c>
    </row>
    <row r="225" spans="1:8" ht="5" customHeight="1">
      <c r="A225" s="200" t="s">
        <v>342</v>
      </c>
      <c r="B225" s="103">
        <f>'(3)分娩情報ほか'!F55</f>
        <v>0</v>
      </c>
    </row>
    <row r="226" spans="1:8" ht="5" customHeight="1">
      <c r="A226" s="200" t="s">
        <v>343</v>
      </c>
      <c r="B226" s="103">
        <f>'(3)分娩情報ほか'!F56</f>
        <v>0</v>
      </c>
    </row>
    <row r="227" spans="1:8" ht="5" customHeight="1">
      <c r="A227" s="200" t="s">
        <v>344</v>
      </c>
      <c r="B227" s="103">
        <f>'(3)分娩情報ほか'!F57</f>
        <v>0</v>
      </c>
    </row>
    <row r="228" spans="1:8" ht="5" customHeight="1">
      <c r="A228" s="200" t="s">
        <v>334</v>
      </c>
      <c r="B228" s="103">
        <f>'(3)分娩情報ほか'!F58</f>
        <v>0</v>
      </c>
    </row>
    <row r="229" spans="1:8" ht="5" customHeight="1">
      <c r="A229" s="200" t="s">
        <v>333</v>
      </c>
      <c r="B229" s="103">
        <f>'(3)分娩情報ほか'!F59</f>
        <v>0</v>
      </c>
    </row>
    <row r="230" spans="1:8" ht="5" customHeight="1">
      <c r="A230" s="200" t="s">
        <v>332</v>
      </c>
      <c r="B230" s="103">
        <f>'(3)分娩情報ほか'!F69</f>
        <v>0</v>
      </c>
    </row>
    <row r="231" spans="1:8" ht="40" customHeight="1">
      <c r="A231" s="226" t="s">
        <v>549</v>
      </c>
      <c r="B231" s="257"/>
    </row>
    <row r="232" spans="1:8" ht="15" customHeight="1">
      <c r="A232" s="89" t="s">
        <v>534</v>
      </c>
      <c r="B232" s="233" t="str">
        <f>'(3)分娩情報ほか'!Q77</f>
        <v/>
      </c>
    </row>
    <row r="233" spans="1:8" ht="15" customHeight="1">
      <c r="A233" s="169" t="s">
        <v>443</v>
      </c>
      <c r="B233" s="233" t="str">
        <f>'(3)分娩情報ほか'!AA80</f>
        <v xml:space="preserve">
</v>
      </c>
    </row>
    <row r="234" spans="1:8" ht="15" customHeight="1">
      <c r="A234" s="227" t="s">
        <v>385</v>
      </c>
      <c r="B234" s="243"/>
      <c r="C234" s="258"/>
      <c r="D234" s="258"/>
      <c r="E234" s="258"/>
      <c r="F234" s="258"/>
      <c r="G234" s="258"/>
      <c r="H234" s="258"/>
    </row>
    <row r="235" spans="1:8" ht="15" customHeight="1">
      <c r="A235" s="89" t="s">
        <v>389</v>
      </c>
      <c r="B235" s="103">
        <f>'(3)分娩情報ほか'!B84</f>
        <v>0</v>
      </c>
    </row>
    <row r="236" spans="1:8" ht="15" customHeight="1">
      <c r="A236" s="157" t="s">
        <v>550</v>
      </c>
      <c r="B236" s="103">
        <f>'(3)分娩情報ほか'!J85</f>
        <v>0</v>
      </c>
    </row>
    <row r="237" spans="1:8" ht="15" customHeight="1">
      <c r="A237" s="157" t="s">
        <v>535</v>
      </c>
      <c r="B237" s="233" t="str">
        <f>'(3)分娩情報ほか'!Q86</f>
        <v/>
      </c>
    </row>
    <row r="238" spans="1:8" ht="15" customHeight="1">
      <c r="A238" s="157" t="s">
        <v>536</v>
      </c>
      <c r="B238" s="103">
        <f>'(3)分娩情報ほか'!C88</f>
        <v>0</v>
      </c>
    </row>
    <row r="239" spans="1:8" ht="15" customHeight="1">
      <c r="A239" s="89" t="s">
        <v>537</v>
      </c>
      <c r="B239" s="103" t="str">
        <f>'(3)分娩情報ほか'!Q89</f>
        <v/>
      </c>
    </row>
    <row r="240" spans="1:8" ht="15" customHeight="1">
      <c r="A240" s="89" t="s">
        <v>398</v>
      </c>
      <c r="B240" s="103">
        <f>'(3)分娩情報ほか'!B93</f>
        <v>0</v>
      </c>
    </row>
    <row r="241" spans="1:2">
      <c r="A241" s="224" t="s">
        <v>551</v>
      </c>
      <c r="B241" s="259"/>
    </row>
    <row r="242" spans="1:2" ht="21" thickBot="1">
      <c r="A242" s="107" t="s">
        <v>400</v>
      </c>
      <c r="B242" s="109">
        <f>'(3)分娩情報ほか'!D95</f>
        <v>0</v>
      </c>
    </row>
    <row r="243" spans="1:2">
      <c r="A243" s="75"/>
    </row>
    <row r="244" spans="1:2">
      <c r="A244" s="75"/>
    </row>
    <row r="245" spans="1:2">
      <c r="A245" s="75"/>
    </row>
    <row r="246" spans="1:2">
      <c r="A246" s="75"/>
    </row>
    <row r="247" spans="1:2">
      <c r="A247" s="75"/>
    </row>
    <row r="248" spans="1:2">
      <c r="A248" s="75"/>
    </row>
    <row r="249" spans="1:2">
      <c r="A249" s="75"/>
    </row>
    <row r="250" spans="1:2">
      <c r="A250" s="75"/>
    </row>
    <row r="251" spans="1:2">
      <c r="A251" s="75"/>
    </row>
  </sheetData>
  <sheetProtection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(1) 診断まで</vt:lpstr>
      <vt:lpstr>（2）入院中経過</vt:lpstr>
      <vt:lpstr>(3)分娩情報ほか</vt:lpstr>
      <vt:lpstr>登録票送付先</vt:lpstr>
      <vt:lpstr>テータ書きだし用</vt:lpstr>
      <vt:lpstr>テータ書きだし用 (2)</vt:lpstr>
      <vt:lpstr>'(1) 診断まで'!Print_Area</vt:lpstr>
      <vt:lpstr>'（2）入院中経過'!Print_Area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m_ degucci</cp:lastModifiedBy>
  <dcterms:created xsi:type="dcterms:W3CDTF">2020-08-30T03:55:36Z</dcterms:created>
  <dcterms:modified xsi:type="dcterms:W3CDTF">2022-05-31T15:48:09Z</dcterms:modified>
</cp:coreProperties>
</file>